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ACKUP-020719\F\Zeinab Zeinali\گزارشات آماری ماهانه و سالانه\بخشها\IT\بارگذاري داده در سامانه كاتالوگ\1405\1405.01\"/>
    </mc:Choice>
  </mc:AlternateContent>
  <xr:revisionPtr revIDLastSave="0" documentId="13_ncr:1_{2125FDB9-0DF3-4918-A1CA-D5EC3F595431}" xr6:coauthVersionLast="47" xr6:coauthVersionMax="47" xr10:uidLastSave="{00000000-0000-0000-0000-000000000000}"/>
  <bookViews>
    <workbookView xWindow="-120" yWindow="-120" windowWidth="19440" windowHeight="15000" tabRatio="921" xr2:uid="{00000000-000D-0000-FFFF-FFFF00000000}"/>
  </bookViews>
  <sheets>
    <sheet name="درصد" sheetId="23" r:id="rId1"/>
    <sheet name="رشد" sheetId="24" r:id="rId2"/>
    <sheet name=" مستمر" sheetId="34" r:id="rId3"/>
    <sheet name=" بانوان" sheetId="28" r:id="rId4"/>
    <sheet name="خونگیری" sheetId="37" r:id="rId5"/>
    <sheet name="توليد فرآورده" sheetId="48" r:id="rId6"/>
    <sheet name="پخش و توزيع فروردین 1405" sheetId="6" r:id="rId7"/>
    <sheet name="گروه خوني " sheetId="39" r:id="rId8"/>
    <sheet name="هزارنفرجمعیت " sheetId="46" r:id="rId9"/>
    <sheet name="پرسنل" sheetId="47" r:id="rId10"/>
    <sheet name="توضیحات" sheetId="45" r:id="rId11"/>
  </sheets>
  <definedNames>
    <definedName name="_xlnm._FilterDatabase" localSheetId="3" hidden="1">' بانوان'!$B$2:$F$2</definedName>
    <definedName name="_xlnm._FilterDatabase" localSheetId="2" hidden="1">' مستمر'!$B$2:$F$2</definedName>
    <definedName name="_xlnm._FilterDatabase" localSheetId="9" hidden="1">پرسنل!$B$2:$F$2</definedName>
    <definedName name="_xlnm._FilterDatabase" localSheetId="4" hidden="1">خونگیری!$Q$2:$S$2</definedName>
    <definedName name="_xlnm._FilterDatabase" localSheetId="0" hidden="1">درصد!$B$2:$E$2</definedName>
    <definedName name="_xlnm._FilterDatabase" localSheetId="1" hidden="1">رشد!$B$2:$F$2</definedName>
    <definedName name="_xlnm._FilterDatabase" localSheetId="8" hidden="1">'هزارنفرجمعیت '!$B$2:$F$2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48" l="1"/>
  <c r="F33" i="48"/>
  <c r="F32" i="48"/>
  <c r="F31" i="48"/>
  <c r="F30" i="48"/>
  <c r="F29" i="48"/>
  <c r="F28" i="48"/>
  <c r="F27" i="48"/>
  <c r="F26" i="48"/>
  <c r="F25" i="48"/>
  <c r="F24" i="48"/>
  <c r="F23" i="48"/>
  <c r="F22" i="48"/>
  <c r="F21" i="48"/>
  <c r="F20" i="48"/>
  <c r="F19" i="48"/>
  <c r="F18" i="48"/>
  <c r="F17" i="48"/>
  <c r="F16" i="48"/>
  <c r="F15" i="48"/>
  <c r="F14" i="48"/>
  <c r="F13" i="48"/>
  <c r="F12" i="48"/>
  <c r="F11" i="48"/>
  <c r="F10" i="48"/>
  <c r="F9" i="48"/>
  <c r="F8" i="48"/>
  <c r="F7" i="48"/>
  <c r="F6" i="48"/>
  <c r="F5" i="48"/>
  <c r="F4" i="48"/>
  <c r="F3" i="48"/>
  <c r="F34" i="47" l="1"/>
  <c r="F33" i="47"/>
  <c r="F32" i="47"/>
  <c r="F31" i="47"/>
  <c r="F30" i="47"/>
  <c r="F29" i="47"/>
  <c r="F28" i="47"/>
  <c r="F27" i="47"/>
  <c r="F26" i="47"/>
  <c r="F25" i="47"/>
  <c r="F24" i="47"/>
  <c r="F23" i="47"/>
  <c r="F22" i="47"/>
  <c r="F21" i="47"/>
  <c r="F20" i="47"/>
  <c r="F19" i="47"/>
  <c r="F18" i="47"/>
  <c r="F17" i="47"/>
  <c r="F16" i="47"/>
  <c r="F15" i="47"/>
  <c r="F14" i="47"/>
  <c r="F13" i="47"/>
  <c r="F12" i="47"/>
  <c r="F11" i="47"/>
  <c r="F10" i="47"/>
  <c r="F9" i="47"/>
  <c r="F8" i="47"/>
  <c r="F7" i="47"/>
  <c r="F6" i="47"/>
  <c r="F5" i="47"/>
  <c r="F4" i="47"/>
  <c r="F3" i="47"/>
  <c r="F34" i="46"/>
  <c r="F33" i="46"/>
  <c r="F32" i="46"/>
  <c r="F31" i="46"/>
  <c r="F30" i="46"/>
  <c r="F29" i="46"/>
  <c r="F28" i="46"/>
  <c r="F27" i="46"/>
  <c r="F26" i="46"/>
  <c r="F25" i="46"/>
  <c r="F24" i="46"/>
  <c r="F23" i="46"/>
  <c r="F22" i="46"/>
  <c r="F21" i="46"/>
  <c r="F20" i="46"/>
  <c r="F19" i="46"/>
  <c r="F18" i="46"/>
  <c r="F17" i="46"/>
  <c r="F16" i="46"/>
  <c r="F15" i="46"/>
  <c r="F14" i="46"/>
  <c r="F13" i="46"/>
  <c r="F12" i="46"/>
  <c r="F11" i="46"/>
  <c r="F10" i="46"/>
  <c r="F9" i="46"/>
  <c r="F8" i="46"/>
  <c r="F7" i="46"/>
  <c r="F6" i="46"/>
  <c r="F5" i="46"/>
  <c r="F4" i="46"/>
  <c r="F3" i="46"/>
  <c r="D4" i="37" l="1"/>
  <c r="D5" i="37"/>
  <c r="D6" i="37"/>
  <c r="D7" i="37"/>
  <c r="D8" i="37"/>
  <c r="D9" i="37"/>
  <c r="D10" i="37"/>
  <c r="D11" i="37"/>
  <c r="D12" i="37"/>
  <c r="D13" i="37"/>
  <c r="D14" i="37"/>
  <c r="D15" i="37"/>
  <c r="D16" i="37"/>
  <c r="D17" i="37"/>
  <c r="D18" i="37"/>
  <c r="D19" i="37"/>
  <c r="D20" i="37"/>
  <c r="D21" i="37"/>
  <c r="D22" i="37"/>
  <c r="D23" i="37"/>
  <c r="D24" i="37"/>
  <c r="D25" i="37"/>
  <c r="D26" i="37"/>
  <c r="D27" i="37"/>
  <c r="D28" i="37"/>
  <c r="D29" i="37"/>
  <c r="D30" i="37"/>
  <c r="D31" i="37"/>
  <c r="D32" i="37"/>
  <c r="D33" i="37"/>
  <c r="D34" i="37"/>
  <c r="D3" i="37"/>
  <c r="E4" i="23"/>
  <c r="E5" i="23"/>
  <c r="E6" i="23"/>
  <c r="E7" i="23"/>
  <c r="E8" i="23"/>
  <c r="E9" i="23"/>
  <c r="E10" i="23"/>
  <c r="E11" i="23"/>
  <c r="E12" i="23"/>
  <c r="E13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29" i="23"/>
  <c r="E30" i="23"/>
  <c r="E31" i="23"/>
  <c r="E32" i="23"/>
  <c r="E33" i="23"/>
  <c r="E34" i="23"/>
  <c r="E3" i="23"/>
  <c r="K34" i="39" l="1"/>
  <c r="J34" i="39"/>
  <c r="I34" i="39"/>
  <c r="H34" i="39"/>
  <c r="G34" i="39"/>
  <c r="F34" i="39"/>
  <c r="E34" i="39"/>
  <c r="D34" i="39"/>
  <c r="C34" i="39"/>
  <c r="L33" i="39"/>
  <c r="L32" i="39"/>
  <c r="L31" i="39"/>
  <c r="L30" i="39"/>
  <c r="L29" i="39"/>
  <c r="L28" i="39"/>
  <c r="L27" i="39"/>
  <c r="L26" i="39"/>
  <c r="L25" i="39"/>
  <c r="L24" i="39"/>
  <c r="L23" i="39"/>
  <c r="L22" i="39"/>
  <c r="L21" i="39"/>
  <c r="L20" i="39"/>
  <c r="L19" i="39"/>
  <c r="L18" i="39"/>
  <c r="L17" i="39"/>
  <c r="L16" i="39"/>
  <c r="L15" i="39"/>
  <c r="L14" i="39"/>
  <c r="L13" i="39"/>
  <c r="L12" i="39"/>
  <c r="L11" i="39"/>
  <c r="L10" i="39"/>
  <c r="L9" i="39"/>
  <c r="L8" i="39"/>
  <c r="L7" i="39"/>
  <c r="L6" i="39"/>
  <c r="L5" i="39"/>
  <c r="L4" i="39"/>
  <c r="L3" i="39"/>
  <c r="L34" i="39" l="1"/>
  <c r="L35" i="39" s="1"/>
  <c r="F34" i="34"/>
  <c r="F33" i="34"/>
  <c r="F32" i="34"/>
  <c r="F31" i="34"/>
  <c r="F30" i="34"/>
  <c r="F29" i="34"/>
  <c r="F28" i="34"/>
  <c r="F27" i="34"/>
  <c r="F26" i="34"/>
  <c r="F25" i="34"/>
  <c r="F24" i="34"/>
  <c r="F23" i="34"/>
  <c r="F22" i="34"/>
  <c r="F21" i="34"/>
  <c r="F20" i="34"/>
  <c r="F19" i="34"/>
  <c r="F18" i="34"/>
  <c r="F17" i="34"/>
  <c r="F16" i="34"/>
  <c r="F15" i="34"/>
  <c r="F14" i="34"/>
  <c r="F13" i="34"/>
  <c r="F12" i="34"/>
  <c r="F11" i="34"/>
  <c r="F10" i="34"/>
  <c r="F9" i="34"/>
  <c r="F8" i="34"/>
  <c r="F7" i="34"/>
  <c r="F6" i="34"/>
  <c r="F5" i="34"/>
  <c r="F4" i="34"/>
  <c r="F3" i="34"/>
  <c r="G35" i="39" l="1"/>
  <c r="C35" i="39"/>
  <c r="H35" i="39"/>
  <c r="I35" i="39"/>
  <c r="J35" i="39"/>
  <c r="E35" i="39"/>
  <c r="K35" i="39"/>
  <c r="F35" i="39"/>
  <c r="D35" i="39"/>
  <c r="F4" i="24"/>
  <c r="F3" i="24"/>
  <c r="F34" i="24" l="1"/>
  <c r="F34" i="28" l="1"/>
  <c r="F33" i="28"/>
  <c r="F32" i="28"/>
  <c r="F31" i="28"/>
  <c r="F30" i="28"/>
  <c r="F29" i="28"/>
  <c r="F28" i="28"/>
  <c r="F27" i="28"/>
  <c r="F26" i="28"/>
  <c r="F25" i="28"/>
  <c r="F24" i="28"/>
  <c r="F23" i="28"/>
  <c r="F22" i="28"/>
  <c r="F21" i="28"/>
  <c r="F20" i="28"/>
  <c r="F19" i="28"/>
  <c r="F18" i="28"/>
  <c r="F17" i="28"/>
  <c r="F16" i="28"/>
  <c r="F15" i="28"/>
  <c r="F14" i="28"/>
  <c r="F13" i="28"/>
  <c r="F12" i="28"/>
  <c r="F11" i="28"/>
  <c r="F10" i="28"/>
  <c r="F9" i="28"/>
  <c r="F8" i="28"/>
  <c r="F7" i="28"/>
  <c r="F6" i="28"/>
  <c r="F5" i="28"/>
  <c r="F4" i="28"/>
  <c r="F3" i="28"/>
  <c r="F33" i="24" l="1"/>
  <c r="F32" i="24"/>
  <c r="F31" i="24"/>
  <c r="F30" i="24"/>
  <c r="F29" i="24"/>
  <c r="F28" i="24"/>
  <c r="F27" i="24"/>
  <c r="F26" i="24"/>
  <c r="F25" i="24"/>
  <c r="F24" i="24"/>
  <c r="F23" i="24"/>
  <c r="F22" i="24"/>
  <c r="F21" i="24"/>
  <c r="F20" i="24"/>
  <c r="F19" i="24"/>
  <c r="F18" i="24"/>
  <c r="F17" i="24"/>
  <c r="F16" i="24"/>
  <c r="F15" i="24"/>
  <c r="F14" i="24"/>
  <c r="F13" i="24"/>
  <c r="F12" i="24"/>
  <c r="F11" i="24"/>
  <c r="F10" i="24"/>
  <c r="F9" i="24"/>
  <c r="F8" i="24"/>
  <c r="F7" i="24"/>
  <c r="F6" i="24"/>
  <c r="F5" i="24"/>
</calcChain>
</file>

<file path=xl/sharedStrings.xml><?xml version="1.0" encoding="utf-8"?>
<sst xmlns="http://schemas.openxmlformats.org/spreadsheetml/2006/main" count="494" uniqueCount="109">
  <si>
    <t>رديف</t>
  </si>
  <si>
    <t>درصد رشد</t>
  </si>
  <si>
    <t>بوشهر</t>
  </si>
  <si>
    <t>ايلام</t>
  </si>
  <si>
    <t>زنجان</t>
  </si>
  <si>
    <t>البرز</t>
  </si>
  <si>
    <t>خراسان جنوبی</t>
  </si>
  <si>
    <t>آذربايجان شرقی</t>
  </si>
  <si>
    <t>همدان</t>
  </si>
  <si>
    <t>مازندران</t>
  </si>
  <si>
    <t>گلستان</t>
  </si>
  <si>
    <t>هرمزگان</t>
  </si>
  <si>
    <t>يزد</t>
  </si>
  <si>
    <t>آذربايجان غربی</t>
  </si>
  <si>
    <t>گيلان</t>
  </si>
  <si>
    <t>چهارمحال و بختياری</t>
  </si>
  <si>
    <t>خوزستان</t>
  </si>
  <si>
    <t>سمنان</t>
  </si>
  <si>
    <t>تهران</t>
  </si>
  <si>
    <t>قزوين</t>
  </si>
  <si>
    <t>اردبيل</t>
  </si>
  <si>
    <t>خراسان رضوی</t>
  </si>
  <si>
    <t>اصفهان</t>
  </si>
  <si>
    <t>كهگيلويه و بويراحمد</t>
  </si>
  <si>
    <t>قم</t>
  </si>
  <si>
    <t>كرمانشاه</t>
  </si>
  <si>
    <t>سيستان و بلوچستان</t>
  </si>
  <si>
    <t>كرمان</t>
  </si>
  <si>
    <t>فارس</t>
  </si>
  <si>
    <t>لرستان</t>
  </si>
  <si>
    <t>مركزي</t>
  </si>
  <si>
    <t>خراسان شمالی</t>
  </si>
  <si>
    <t>كردستان</t>
  </si>
  <si>
    <t>جمع</t>
  </si>
  <si>
    <r>
      <t xml:space="preserve">ميزان رشد </t>
    </r>
    <r>
      <rPr>
        <b/>
        <sz val="8"/>
        <color theme="1"/>
        <rFont val="B Yagut"/>
        <charset val="178"/>
      </rPr>
      <t>(درصد)</t>
    </r>
  </si>
  <si>
    <t>مراجعه</t>
  </si>
  <si>
    <t>معافیت</t>
  </si>
  <si>
    <t>خونگيري</t>
  </si>
  <si>
    <t>مستمر</t>
  </si>
  <si>
    <t>درصد مستمر</t>
  </si>
  <si>
    <t>باسابقه</t>
  </si>
  <si>
    <t>بار اول</t>
  </si>
  <si>
    <t>بانوان</t>
  </si>
  <si>
    <t>درصد بانوان</t>
  </si>
  <si>
    <t>شاخص اهدای مستمر</t>
  </si>
  <si>
    <t>شاخص اهدای بانوان</t>
  </si>
  <si>
    <t>کل کشور</t>
  </si>
  <si>
    <t>توزيع به مراكز درماني تحت پوشش</t>
  </si>
  <si>
    <t>PC</t>
  </si>
  <si>
    <t>FFP</t>
  </si>
  <si>
    <t>PLT</t>
  </si>
  <si>
    <t>A+</t>
  </si>
  <si>
    <t>A-</t>
  </si>
  <si>
    <t>B+</t>
  </si>
  <si>
    <t>B-</t>
  </si>
  <si>
    <t>AB+</t>
  </si>
  <si>
    <t>AB-</t>
  </si>
  <si>
    <t>O+</t>
  </si>
  <si>
    <t>O-</t>
  </si>
  <si>
    <t>نامشخص</t>
  </si>
  <si>
    <t>درصد</t>
  </si>
  <si>
    <t>ميزان رشد (درصد)</t>
  </si>
  <si>
    <t>نام استان</t>
  </si>
  <si>
    <t xml:space="preserve">درصد از كل اهداي خون </t>
  </si>
  <si>
    <t>استان</t>
  </si>
  <si>
    <t>خونگيري فروردين 1404</t>
  </si>
  <si>
    <t>شاخص اهداي مستمر فروردین ماه سال 1404  (درصد)</t>
  </si>
  <si>
    <t>آماراهداي خون و درصد از كل اهداي خون فروردین سال 1405 در ادارات كل انتقال خون سراسر كشور</t>
  </si>
  <si>
    <t>خونگيري فروردين 1405</t>
  </si>
  <si>
    <t>آمار مراجعین، معافیت و اهدای خون درادارات كل انتقال خون ایران در فروردین ماه سال 1405</t>
  </si>
  <si>
    <t>آمار خونگيري فروردين سال 1405 ادارات كل انتقال خون سراسر كشور و ميزان رشد نسبت به مدت مشابه سال قبل</t>
  </si>
  <si>
    <t>شاخص اهداي مستمر فروردین ماه سال 1405  (درصد)</t>
  </si>
  <si>
    <t>شاخص اهداي بانوان فروردین ماه 1405 (درصد)</t>
  </si>
  <si>
    <t>آمار توزیع و ارسال فرآورده های خون درادارات كل انتقال خون ایران در فروردین ماه سال 1405</t>
  </si>
  <si>
    <t>آمار اهدای خون به تفکیک گروه های خونی در ادارات كل انتقال خون ایران در فروردین ماه سال 1405</t>
  </si>
  <si>
    <t>مقایسه شاخص اهداي خون بانوان فروردین ماه سال های 1405 و 1404 در ادارات كل انتقال خون کشور</t>
  </si>
  <si>
    <t>شاخص اهداي بانوان فروردین ماه 1404(درصد)</t>
  </si>
  <si>
    <t>مقایسه شاخص اهداي خون مستمر فروردین ماه سال های 1405 و 1404 در ادارات كل انتقال خون سراسر كشور</t>
  </si>
  <si>
    <t>ردیف</t>
  </si>
  <si>
    <t>sheet</t>
  </si>
  <si>
    <t>توضیحات</t>
  </si>
  <si>
    <t>به صورت ماهانه قابل ارائه می باشد. ( پانزدهم هر ماه  برای ماه قبل قابل ارائه می باشد.)</t>
  </si>
  <si>
    <t>رشد</t>
  </si>
  <si>
    <t>شاخص اهداي مستمر</t>
  </si>
  <si>
    <t>شاخص اهداي بانوان</t>
  </si>
  <si>
    <t>تولید فرآورده</t>
  </si>
  <si>
    <t>به صورت ماهانه قابل ارائه می باشد. ( بیستم هر ماه  برای ماه قبل قابل ارائه می باشد.)</t>
  </si>
  <si>
    <t>پخش و توزيع</t>
  </si>
  <si>
    <t>گروه خونی</t>
  </si>
  <si>
    <t>هزار نفر جمعیت</t>
  </si>
  <si>
    <t>به صورت سالانه قابل ارائه می باشد. ( خرداد ماه برای سال قبل قابل ارائه می باشد.)</t>
  </si>
  <si>
    <t>پرسنل</t>
  </si>
  <si>
    <t>منبع داده ها:</t>
  </si>
  <si>
    <t>مرجع داده های فنی: ادارات کل استان ها به صورت ماهانه ، گزارشات لازم را  از نرم افزار فنی سازمان (نگاره ) استخراج می نمایند و آن را جهت تجمیع به ستاد مرکزی ارسال می نمایند.</t>
  </si>
  <si>
    <t>تعداد پرسنل به صورت سالانه از اداره کل منابع انسانی سازمان اخذ می گردد.</t>
  </si>
  <si>
    <t>تعداد جمعیت بر اساس برآورد مرکز آمار ایران می باشد.</t>
  </si>
  <si>
    <t>شاخص اهداي خون به ازای هزار نفر جمعیت در ادارات کل انتقال خون کشور سال 1404</t>
  </si>
  <si>
    <t>اهدای خون سال 1404</t>
  </si>
  <si>
    <t>برآورد جمعيت سال 1404 (مرکز آمار ایران)</t>
  </si>
  <si>
    <t>شاخص اهداي خون به ازای هزار نفر جمعيت سال 1404</t>
  </si>
  <si>
    <t>شاخص اهداي خون به پرسنل در ادارات کل انتقال خون کشور سال 1404</t>
  </si>
  <si>
    <t>پرسنل سال 1404</t>
  </si>
  <si>
    <t>شاخص اهداي خون به پرسنل سال 1404</t>
  </si>
  <si>
    <t>گلبول قرمز متراكم PC</t>
  </si>
  <si>
    <t>گلبول قرمز كم لكوسيت PCLR</t>
  </si>
  <si>
    <t>PC+PCLR</t>
  </si>
  <si>
    <t>پلاكت كنسانتره</t>
  </si>
  <si>
    <t>پلاسماي تازه منجمدFFP</t>
  </si>
  <si>
    <t>آمار تولید فرآورده فروردين 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</si>
</sst>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32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2"/>
      <color theme="1"/>
      <name val="B Yagut"/>
      <charset val="178"/>
    </font>
    <font>
      <sz val="10"/>
      <color theme="1"/>
      <name val="b mitra"/>
      <family val="2"/>
      <charset val="178"/>
    </font>
    <font>
      <sz val="12"/>
      <name val="B Yagut"/>
      <charset val="178"/>
    </font>
    <font>
      <sz val="12"/>
      <color indexed="8"/>
      <name val="B Yagut"/>
      <charset val="178"/>
    </font>
    <font>
      <b/>
      <sz val="12"/>
      <color theme="1"/>
      <name val="B Yagut"/>
      <charset val="178"/>
    </font>
    <font>
      <sz val="10"/>
      <color theme="1"/>
      <name val="B Yagut"/>
      <charset val="178"/>
    </font>
    <font>
      <b/>
      <sz val="11"/>
      <color theme="1"/>
      <name val="B Yagut"/>
      <charset val="178"/>
    </font>
    <font>
      <b/>
      <sz val="8"/>
      <color theme="1"/>
      <name val="B Yagut"/>
      <charset val="178"/>
    </font>
    <font>
      <sz val="11"/>
      <color theme="1"/>
      <name val="B Yagut"/>
      <charset val="178"/>
    </font>
    <font>
      <sz val="11"/>
      <name val="B Yagut"/>
      <charset val="178"/>
    </font>
    <font>
      <sz val="11"/>
      <color indexed="8"/>
      <name val="B Yagut"/>
      <charset val="178"/>
    </font>
    <font>
      <b/>
      <sz val="10"/>
      <color theme="1"/>
      <name val="B Yagut"/>
      <charset val="178"/>
    </font>
    <font>
      <b/>
      <sz val="9"/>
      <color theme="1"/>
      <name val="B Yagut"/>
      <charset val="178"/>
    </font>
    <font>
      <sz val="10"/>
      <name val="B Yagut"/>
      <charset val="178"/>
    </font>
    <font>
      <sz val="10"/>
      <color indexed="8"/>
      <name val="B Yagut"/>
      <charset val="178"/>
    </font>
    <font>
      <b/>
      <sz val="10"/>
      <name val="B Yagut"/>
      <charset val="178"/>
    </font>
    <font>
      <b/>
      <sz val="7"/>
      <color theme="1"/>
      <name val="B Yagut"/>
      <charset val="178"/>
    </font>
    <font>
      <sz val="11"/>
      <color theme="1"/>
      <name val="B Nazanin"/>
      <charset val="178"/>
    </font>
    <font>
      <sz val="9"/>
      <name val="B Yagut"/>
      <charset val="178"/>
    </font>
    <font>
      <sz val="9"/>
      <color indexed="8"/>
      <name val="B Yagut"/>
      <charset val="178"/>
    </font>
    <font>
      <b/>
      <sz val="9"/>
      <name val="B Yagut"/>
      <charset val="178"/>
    </font>
    <font>
      <b/>
      <sz val="9"/>
      <color indexed="8"/>
      <name val="B Yagut"/>
      <charset val="178"/>
    </font>
    <font>
      <b/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name val="B Nazanin"/>
      <charset val="178"/>
    </font>
    <font>
      <b/>
      <sz val="10"/>
      <color indexed="8"/>
      <name val="B Nazanin"/>
      <charset val="178"/>
    </font>
    <font>
      <b/>
      <sz val="12"/>
      <color theme="1"/>
      <name val="B Nazanin"/>
      <charset val="178"/>
    </font>
    <font>
      <b/>
      <sz val="11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 style="medium">
        <color theme="7"/>
      </right>
      <top style="thin">
        <color theme="7"/>
      </top>
      <bottom style="thin">
        <color theme="7"/>
      </bottom>
      <diagonal/>
    </border>
    <border>
      <left style="medium">
        <color theme="7"/>
      </left>
      <right style="medium">
        <color theme="7"/>
      </right>
      <top style="thin">
        <color theme="7"/>
      </top>
      <bottom style="medium">
        <color theme="7"/>
      </bottom>
      <diagonal/>
    </border>
    <border>
      <left style="medium">
        <color theme="7"/>
      </left>
      <right style="thin">
        <color theme="7"/>
      </right>
      <top style="medium">
        <color theme="7"/>
      </top>
      <bottom style="thin">
        <color theme="7"/>
      </bottom>
      <diagonal/>
    </border>
    <border>
      <left style="thin">
        <color theme="7"/>
      </left>
      <right style="medium">
        <color theme="7"/>
      </right>
      <top style="medium">
        <color theme="7"/>
      </top>
      <bottom style="thin">
        <color theme="7"/>
      </bottom>
      <diagonal/>
    </border>
    <border>
      <left style="medium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7"/>
      </left>
      <right style="medium">
        <color theme="7"/>
      </right>
      <top style="thin">
        <color theme="7"/>
      </top>
      <bottom style="thin">
        <color theme="7"/>
      </bottom>
      <diagonal/>
    </border>
    <border>
      <left style="medium">
        <color theme="7"/>
      </left>
      <right style="thin">
        <color theme="7"/>
      </right>
      <top style="thin">
        <color theme="7"/>
      </top>
      <bottom style="medium">
        <color theme="7"/>
      </bottom>
      <diagonal/>
    </border>
    <border>
      <left style="thin">
        <color theme="7"/>
      </left>
      <right style="medium">
        <color theme="7"/>
      </right>
      <top style="thin">
        <color theme="7"/>
      </top>
      <bottom style="medium">
        <color theme="7"/>
      </bottom>
      <diagonal/>
    </border>
    <border>
      <left style="thin">
        <color theme="7"/>
      </left>
      <right style="thin">
        <color theme="7"/>
      </right>
      <top style="medium">
        <color theme="7"/>
      </top>
      <bottom style="thin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medium">
        <color theme="7"/>
      </bottom>
      <diagonal/>
    </border>
    <border>
      <left style="medium">
        <color theme="7"/>
      </left>
      <right style="medium">
        <color theme="7"/>
      </right>
      <top style="medium">
        <color theme="7"/>
      </top>
      <bottom/>
      <diagonal/>
    </border>
    <border>
      <left style="medium">
        <color theme="7"/>
      </left>
      <right style="medium">
        <color theme="7"/>
      </right>
      <top style="thin">
        <color theme="7"/>
      </top>
      <bottom/>
      <diagonal/>
    </border>
    <border>
      <left style="thin">
        <color theme="7"/>
      </left>
      <right style="medium">
        <color theme="7"/>
      </right>
      <top style="thin">
        <color theme="7"/>
      </top>
      <bottom/>
      <diagonal/>
    </border>
    <border>
      <left style="medium">
        <color theme="7"/>
      </left>
      <right/>
      <top style="medium">
        <color theme="7"/>
      </top>
      <bottom style="medium">
        <color theme="7"/>
      </bottom>
      <diagonal/>
    </border>
    <border>
      <left/>
      <right style="medium">
        <color theme="7"/>
      </right>
      <top style="medium">
        <color theme="7"/>
      </top>
      <bottom style="medium">
        <color theme="7"/>
      </bottom>
      <diagonal/>
    </border>
    <border>
      <left/>
      <right style="medium">
        <color theme="7"/>
      </right>
      <top style="thin">
        <color theme="7"/>
      </top>
      <bottom style="thin">
        <color theme="7"/>
      </bottom>
      <diagonal/>
    </border>
    <border>
      <left/>
      <right style="medium">
        <color theme="7"/>
      </right>
      <top style="thin">
        <color theme="7"/>
      </top>
      <bottom/>
      <diagonal/>
    </border>
    <border>
      <left style="medium">
        <color theme="7"/>
      </left>
      <right style="thin">
        <color theme="7"/>
      </right>
      <top style="thin">
        <color theme="7"/>
      </top>
      <bottom/>
      <diagonal/>
    </border>
    <border>
      <left/>
      <right style="medium">
        <color theme="7"/>
      </right>
      <top/>
      <bottom style="thin">
        <color theme="7"/>
      </bottom>
      <diagonal/>
    </border>
    <border>
      <left style="medium">
        <color theme="7"/>
      </left>
      <right style="thin">
        <color theme="7"/>
      </right>
      <top/>
      <bottom style="thin">
        <color theme="7"/>
      </bottom>
      <diagonal/>
    </border>
    <border>
      <left style="thin">
        <color theme="7"/>
      </left>
      <right style="medium">
        <color theme="7"/>
      </right>
      <top/>
      <bottom style="thin">
        <color theme="7"/>
      </bottom>
      <diagonal/>
    </border>
    <border>
      <left style="medium">
        <color theme="7"/>
      </left>
      <right style="medium">
        <color theme="7"/>
      </right>
      <top/>
      <bottom style="thin">
        <color theme="7"/>
      </bottom>
      <diagonal/>
    </border>
    <border>
      <left/>
      <right style="medium">
        <color theme="7"/>
      </right>
      <top style="medium">
        <color theme="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medium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/>
      <right style="medium">
        <color theme="5" tint="-0.24994659260841701"/>
      </right>
      <top style="medium">
        <color theme="5" tint="-0.24994659260841701"/>
      </top>
      <bottom style="thin">
        <color theme="5" tint="-0.24994659260841701"/>
      </bottom>
      <diagonal/>
    </border>
    <border>
      <left style="medium">
        <color theme="5" tint="-0.24994659260841701"/>
      </left>
      <right style="thin">
        <color theme="5" tint="-0.24994659260841701"/>
      </right>
      <top style="medium">
        <color theme="5" tint="-0.24994659260841701"/>
      </top>
      <bottom style="thin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thin">
        <color theme="5" tint="-0.24994659260841701"/>
      </bottom>
      <diagonal/>
    </border>
    <border>
      <left/>
      <right style="medium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5" tint="-0.24994659260841701"/>
      </left>
      <right style="medium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/>
      <right style="medium">
        <color theme="5" tint="-0.24994659260841701"/>
      </right>
      <top style="thin">
        <color theme="5" tint="-0.24994659260841701"/>
      </top>
      <bottom/>
      <diagonal/>
    </border>
    <border>
      <left style="medium">
        <color theme="5" tint="-0.24994659260841701"/>
      </left>
      <right style="thin">
        <color theme="5" tint="-0.24994659260841701"/>
      </right>
      <top style="thin">
        <color theme="5" tint="-0.24994659260841701"/>
      </top>
      <bottom/>
      <diagonal/>
    </border>
    <border>
      <left style="thin">
        <color theme="5" tint="-0.24994659260841701"/>
      </left>
      <right style="medium">
        <color theme="5" tint="-0.24994659260841701"/>
      </right>
      <top style="thin">
        <color theme="5" tint="-0.24994659260841701"/>
      </top>
      <bottom/>
      <diagonal/>
    </border>
    <border>
      <left style="thin">
        <color theme="5" tint="-0.24994659260841701"/>
      </left>
      <right style="medium">
        <color theme="5" tint="-0.24994659260841701"/>
      </right>
      <top style="thin">
        <color theme="5" tint="-0.24994659260841701"/>
      </top>
      <bottom style="medium">
        <color theme="5" tint="-0.24994659260841701"/>
      </bottom>
      <diagonal/>
    </border>
    <border>
      <left style="medium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medium">
        <color theme="5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 style="medium">
        <color theme="5" tint="-0.24994659260841701"/>
      </bottom>
      <diagonal/>
    </border>
    <border>
      <left/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thin">
        <color theme="5" tint="-0.24994659260841701"/>
      </left>
      <right/>
      <top style="medium">
        <color theme="5" tint="-0.24994659260841701"/>
      </top>
      <bottom style="thin">
        <color theme="5" tint="-0.24994659260841701"/>
      </bottom>
      <diagonal/>
    </border>
    <border>
      <left style="thin">
        <color theme="5" tint="-0.24994659260841701"/>
      </left>
      <right/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5" tint="-0.24994659260841701"/>
      </left>
      <right/>
      <top style="thin">
        <color theme="5" tint="-0.24994659260841701"/>
      </top>
      <bottom/>
      <diagonal/>
    </border>
    <border>
      <left style="medium">
        <color rgb="FF00B0F0"/>
      </left>
      <right/>
      <top/>
      <bottom style="medium">
        <color theme="7"/>
      </bottom>
      <diagonal/>
    </border>
    <border>
      <left/>
      <right/>
      <top/>
      <bottom style="medium">
        <color theme="7"/>
      </bottom>
      <diagonal/>
    </border>
    <border>
      <left/>
      <right style="medium">
        <color rgb="FF00B0F0"/>
      </right>
      <top/>
      <bottom style="medium">
        <color theme="7"/>
      </bottom>
      <diagonal/>
    </border>
    <border>
      <left style="medium">
        <color theme="7"/>
      </left>
      <right style="medium">
        <color theme="7"/>
      </right>
      <top/>
      <bottom style="medium">
        <color theme="7"/>
      </bottom>
      <diagonal/>
    </border>
  </borders>
  <cellStyleXfs count="8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191">
    <xf numFmtId="0" fontId="0" fillId="0" borderId="0" xfId="0"/>
    <xf numFmtId="0" fontId="8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4" fillId="0" borderId="0" xfId="1"/>
    <xf numFmtId="2" fontId="4" fillId="0" borderId="0" xfId="1" applyNumberFormat="1"/>
    <xf numFmtId="0" fontId="11" fillId="0" borderId="0" xfId="1" applyFont="1" applyAlignment="1">
      <alignment vertical="center"/>
    </xf>
    <xf numFmtId="2" fontId="8" fillId="0" borderId="0" xfId="1" applyNumberFormat="1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/>
    </xf>
    <xf numFmtId="0" fontId="3" fillId="3" borderId="6" xfId="1" applyFont="1" applyFill="1" applyBorder="1" applyAlignment="1">
      <alignment horizontal="center" vertical="center"/>
    </xf>
    <xf numFmtId="0" fontId="5" fillId="3" borderId="7" xfId="1" applyFont="1" applyFill="1" applyBorder="1" applyAlignment="1">
      <alignment horizontal="right" vertical="center"/>
    </xf>
    <xf numFmtId="0" fontId="6" fillId="3" borderId="7" xfId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 wrapText="1"/>
    </xf>
    <xf numFmtId="2" fontId="7" fillId="3" borderId="1" xfId="1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 wrapText="1"/>
    </xf>
    <xf numFmtId="2" fontId="7" fillId="0" borderId="6" xfId="1" applyNumberFormat="1" applyFont="1" applyBorder="1" applyAlignment="1">
      <alignment horizontal="center" vertical="center"/>
    </xf>
    <xf numFmtId="2" fontId="7" fillId="0" borderId="7" xfId="1" applyNumberFormat="1" applyFont="1" applyBorder="1" applyAlignment="1">
      <alignment horizontal="center" vertical="center"/>
    </xf>
    <xf numFmtId="0" fontId="11" fillId="3" borderId="6" xfId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vertical="center"/>
    </xf>
    <xf numFmtId="0" fontId="15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16" fillId="3" borderId="1" xfId="1" applyFont="1" applyFill="1" applyBorder="1" applyAlignment="1">
      <alignment horizontal="right" vertical="center"/>
    </xf>
    <xf numFmtId="0" fontId="17" fillId="3" borderId="1" xfId="1" applyFont="1" applyFill="1" applyBorder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2" fontId="8" fillId="0" borderId="10" xfId="1" applyNumberFormat="1" applyFont="1" applyBorder="1" applyAlignment="1">
      <alignment horizontal="center" vertical="center"/>
    </xf>
    <xf numFmtId="2" fontId="8" fillId="2" borderId="5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2" fontId="8" fillId="0" borderId="11" xfId="1" applyNumberFormat="1" applyFont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2" fontId="8" fillId="0" borderId="12" xfId="1" applyNumberFormat="1" applyFont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2" fontId="8" fillId="3" borderId="1" xfId="1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0" borderId="2" xfId="1" applyNumberFormat="1" applyFont="1" applyBorder="1" applyAlignment="1">
      <alignment horizontal="center" vertical="center"/>
    </xf>
    <xf numFmtId="2" fontId="8" fillId="0" borderId="14" xfId="1" applyNumberFormat="1" applyFont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/>
    </xf>
    <xf numFmtId="2" fontId="9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 wrapText="1"/>
    </xf>
    <xf numFmtId="1" fontId="9" fillId="3" borderId="1" xfId="1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5" fillId="3" borderId="15" xfId="1" applyFont="1" applyFill="1" applyBorder="1" applyAlignment="1">
      <alignment horizontal="right" vertical="center"/>
    </xf>
    <xf numFmtId="0" fontId="5" fillId="3" borderId="3" xfId="1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2" fontId="7" fillId="3" borderId="13" xfId="0" applyNumberFormat="1" applyFont="1" applyFill="1" applyBorder="1" applyAlignment="1">
      <alignment horizontal="center"/>
    </xf>
    <xf numFmtId="2" fontId="7" fillId="2" borderId="20" xfId="0" applyNumberFormat="1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/>
    </xf>
    <xf numFmtId="2" fontId="7" fillId="3" borderId="13" xfId="1" applyNumberFormat="1" applyFont="1" applyFill="1" applyBorder="1" applyAlignment="1">
      <alignment horizontal="center" vertical="center"/>
    </xf>
    <xf numFmtId="2" fontId="7" fillId="0" borderId="20" xfId="1" applyNumberFormat="1" applyFont="1" applyBorder="1" applyAlignment="1">
      <alignment horizontal="center" vertical="center"/>
    </xf>
    <xf numFmtId="2" fontId="7" fillId="0" borderId="15" xfId="1" applyNumberFormat="1" applyFont="1" applyBorder="1" applyAlignment="1">
      <alignment horizontal="center" vertical="center"/>
    </xf>
    <xf numFmtId="0" fontId="11" fillId="0" borderId="0" xfId="0" applyFont="1"/>
    <xf numFmtId="0" fontId="7" fillId="3" borderId="16" xfId="1" applyFont="1" applyFill="1" applyBorder="1"/>
    <xf numFmtId="0" fontId="7" fillId="3" borderId="17" xfId="1" applyFont="1" applyFill="1" applyBorder="1"/>
    <xf numFmtId="0" fontId="6" fillId="3" borderId="15" xfId="1" applyFont="1" applyFill="1" applyBorder="1" applyAlignment="1">
      <alignment horizontal="right" vertical="center"/>
    </xf>
    <xf numFmtId="0" fontId="5" fillId="3" borderId="18" xfId="1" applyFont="1" applyFill="1" applyBorder="1" applyAlignment="1">
      <alignment horizontal="right" vertical="center"/>
    </xf>
    <xf numFmtId="0" fontId="6" fillId="3" borderId="18" xfId="1" applyFont="1" applyFill="1" applyBorder="1" applyAlignment="1">
      <alignment horizontal="right" vertical="center"/>
    </xf>
    <xf numFmtId="0" fontId="6" fillId="3" borderId="19" xfId="1" applyFont="1" applyFill="1" applyBorder="1" applyAlignment="1">
      <alignment horizontal="right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7" fillId="3" borderId="16" xfId="1" applyFont="1" applyFill="1" applyBorder="1" applyAlignment="1">
      <alignment vertical="center"/>
    </xf>
    <xf numFmtId="0" fontId="7" fillId="3" borderId="17" xfId="1" applyFont="1" applyFill="1" applyBorder="1" applyAlignment="1">
      <alignment vertical="center"/>
    </xf>
    <xf numFmtId="0" fontId="5" fillId="3" borderId="21" xfId="1" applyFont="1" applyFill="1" applyBorder="1" applyAlignment="1">
      <alignment horizontal="right" vertical="center"/>
    </xf>
    <xf numFmtId="2" fontId="7" fillId="2" borderId="22" xfId="0" applyNumberFormat="1" applyFont="1" applyFill="1" applyBorder="1" applyAlignment="1">
      <alignment horizontal="center" vertical="center"/>
    </xf>
    <xf numFmtId="2" fontId="7" fillId="2" borderId="23" xfId="0" applyNumberFormat="1" applyFont="1" applyFill="1" applyBorder="1" applyAlignment="1">
      <alignment horizontal="center" vertical="center"/>
    </xf>
    <xf numFmtId="0" fontId="9" fillId="3" borderId="16" xfId="1" applyFont="1" applyFill="1" applyBorder="1" applyAlignment="1">
      <alignment vertical="center"/>
    </xf>
    <xf numFmtId="0" fontId="9" fillId="3" borderId="17" xfId="1" applyFont="1" applyFill="1" applyBorder="1" applyAlignment="1">
      <alignment vertical="center"/>
    </xf>
    <xf numFmtId="0" fontId="13" fillId="3" borderId="18" xfId="1" applyFont="1" applyFill="1" applyBorder="1" applyAlignment="1">
      <alignment horizontal="right" vertical="center"/>
    </xf>
    <xf numFmtId="0" fontId="12" fillId="3" borderId="18" xfId="1" applyFont="1" applyFill="1" applyBorder="1" applyAlignment="1">
      <alignment horizontal="right" vertical="center"/>
    </xf>
    <xf numFmtId="0" fontId="12" fillId="3" borderId="19" xfId="1" applyFont="1" applyFill="1" applyBorder="1" applyAlignment="1">
      <alignment horizontal="right" vertical="center"/>
    </xf>
    <xf numFmtId="0" fontId="13" fillId="3" borderId="15" xfId="1" applyFont="1" applyFill="1" applyBorder="1" applyAlignment="1">
      <alignment horizontal="right" vertical="center"/>
    </xf>
    <xf numFmtId="0" fontId="12" fillId="3" borderId="21" xfId="1" applyFont="1" applyFill="1" applyBorder="1" applyAlignment="1">
      <alignment horizontal="right" vertical="center"/>
    </xf>
    <xf numFmtId="0" fontId="12" fillId="3" borderId="7" xfId="1" applyFont="1" applyFill="1" applyBorder="1" applyAlignment="1">
      <alignment horizontal="right" vertical="center"/>
    </xf>
    <xf numFmtId="2" fontId="7" fillId="0" borderId="22" xfId="1" applyNumberFormat="1" applyFont="1" applyBorder="1" applyAlignment="1">
      <alignment horizontal="center" vertical="center"/>
    </xf>
    <xf numFmtId="2" fontId="7" fillId="0" borderId="23" xfId="1" applyNumberFormat="1" applyFont="1" applyBorder="1" applyAlignment="1">
      <alignment horizontal="center" vertical="center"/>
    </xf>
    <xf numFmtId="2" fontId="8" fillId="0" borderId="24" xfId="1" applyNumberFormat="1" applyFont="1" applyBorder="1" applyAlignment="1">
      <alignment horizontal="center" vertical="center"/>
    </xf>
    <xf numFmtId="0" fontId="21" fillId="3" borderId="1" xfId="1" applyFont="1" applyFill="1" applyBorder="1" applyAlignment="1">
      <alignment horizontal="right" vertical="center"/>
    </xf>
    <xf numFmtId="0" fontId="22" fillId="3" borderId="1" xfId="1" applyFont="1" applyFill="1" applyBorder="1" applyAlignment="1">
      <alignment horizontal="right" vertical="center"/>
    </xf>
    <xf numFmtId="0" fontId="21" fillId="3" borderId="13" xfId="1" applyFont="1" applyFill="1" applyBorder="1" applyAlignment="1">
      <alignment horizontal="right" vertical="center"/>
    </xf>
    <xf numFmtId="0" fontId="21" fillId="3" borderId="17" xfId="1" applyFont="1" applyFill="1" applyBorder="1" applyAlignment="1">
      <alignment horizontal="right" vertical="center"/>
    </xf>
    <xf numFmtId="0" fontId="23" fillId="3" borderId="1" xfId="1" applyFont="1" applyFill="1" applyBorder="1" applyAlignment="1">
      <alignment horizontal="right" vertical="center"/>
    </xf>
    <xf numFmtId="0" fontId="24" fillId="3" borderId="1" xfId="1" applyFont="1" applyFill="1" applyBorder="1" applyAlignment="1">
      <alignment horizontal="right" vertical="center"/>
    </xf>
    <xf numFmtId="0" fontId="19" fillId="3" borderId="1" xfId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9" fillId="3" borderId="1" xfId="1" applyFont="1" applyFill="1" applyBorder="1" applyAlignment="1">
      <alignment horizontal="center" vertical="center"/>
    </xf>
    <xf numFmtId="0" fontId="5" fillId="3" borderId="25" xfId="1" applyFont="1" applyFill="1" applyBorder="1" applyAlignment="1">
      <alignment horizontal="right" vertical="center"/>
    </xf>
    <xf numFmtId="0" fontId="5" fillId="3" borderId="19" xfId="1" applyFont="1" applyFill="1" applyBorder="1" applyAlignment="1">
      <alignment horizontal="right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2" fontId="8" fillId="3" borderId="2" xfId="1" applyNumberFormat="1" applyFont="1" applyFill="1" applyBorder="1" applyAlignment="1">
      <alignment horizontal="center" vertical="center"/>
    </xf>
    <xf numFmtId="0" fontId="8" fillId="3" borderId="10" xfId="1" applyFont="1" applyFill="1" applyBorder="1" applyAlignment="1">
      <alignment horizontal="center" vertical="center"/>
    </xf>
    <xf numFmtId="0" fontId="7" fillId="0" borderId="0" xfId="1" applyFont="1" applyAlignment="1">
      <alignment vertical="center" wrapText="1"/>
    </xf>
    <xf numFmtId="0" fontId="1" fillId="4" borderId="26" xfId="7" applyFill="1" applyBorder="1" applyAlignment="1">
      <alignment horizontal="center" vertical="center"/>
    </xf>
    <xf numFmtId="0" fontId="25" fillId="4" borderId="26" xfId="7" applyFont="1" applyFill="1" applyBorder="1" applyAlignment="1">
      <alignment horizontal="center" vertical="center"/>
    </xf>
    <xf numFmtId="0" fontId="1" fillId="0" borderId="0" xfId="7" applyAlignment="1">
      <alignment horizontal="center" vertical="center"/>
    </xf>
    <xf numFmtId="0" fontId="25" fillId="0" borderId="26" xfId="7" applyFont="1" applyBorder="1" applyAlignment="1">
      <alignment horizontal="center" vertical="center"/>
    </xf>
    <xf numFmtId="0" fontId="1" fillId="0" borderId="26" xfId="7" applyBorder="1" applyAlignment="1">
      <alignment horizontal="center" vertical="center"/>
    </xf>
    <xf numFmtId="0" fontId="25" fillId="0" borderId="0" xfId="7" applyFont="1" applyAlignment="1">
      <alignment horizontal="center" vertical="center"/>
    </xf>
    <xf numFmtId="0" fontId="9" fillId="5" borderId="27" xfId="1" applyFont="1" applyFill="1" applyBorder="1" applyAlignment="1">
      <alignment horizontal="center" vertical="center"/>
    </xf>
    <xf numFmtId="0" fontId="9" fillId="5" borderId="27" xfId="1" applyFont="1" applyFill="1" applyBorder="1" applyAlignment="1">
      <alignment horizontal="center" vertical="center" wrapText="1"/>
    </xf>
    <xf numFmtId="0" fontId="11" fillId="5" borderId="28" xfId="1" applyFont="1" applyFill="1" applyBorder="1" applyAlignment="1">
      <alignment horizontal="center" vertical="center"/>
    </xf>
    <xf numFmtId="0" fontId="16" fillId="5" borderId="29" xfId="1" applyFont="1" applyFill="1" applyBorder="1" applyAlignment="1">
      <alignment horizontal="right" vertical="center"/>
    </xf>
    <xf numFmtId="1" fontId="3" fillId="0" borderId="30" xfId="1" applyNumberFormat="1" applyFont="1" applyBorder="1" applyAlignment="1">
      <alignment horizontal="center" vertical="center"/>
    </xf>
    <xf numFmtId="1" fontId="3" fillId="0" borderId="31" xfId="2" applyNumberFormat="1" applyFont="1" applyBorder="1" applyAlignment="1">
      <alignment horizontal="center" vertical="center"/>
    </xf>
    <xf numFmtId="2" fontId="7" fillId="5" borderId="27" xfId="1" applyNumberFormat="1" applyFont="1" applyFill="1" applyBorder="1" applyAlignment="1">
      <alignment horizontal="center" vertical="center"/>
    </xf>
    <xf numFmtId="0" fontId="16" fillId="5" borderId="32" xfId="1" applyFont="1" applyFill="1" applyBorder="1" applyAlignment="1">
      <alignment horizontal="right" vertical="center"/>
    </xf>
    <xf numFmtId="1" fontId="3" fillId="0" borderId="28" xfId="1" applyNumberFormat="1" applyFont="1" applyBorder="1" applyAlignment="1">
      <alignment horizontal="center" vertical="center"/>
    </xf>
    <xf numFmtId="1" fontId="3" fillId="0" borderId="33" xfId="2" applyNumberFormat="1" applyFont="1" applyBorder="1" applyAlignment="1">
      <alignment horizontal="center" vertical="center"/>
    </xf>
    <xf numFmtId="0" fontId="17" fillId="5" borderId="32" xfId="1" applyFont="1" applyFill="1" applyBorder="1" applyAlignment="1">
      <alignment horizontal="right" vertical="center"/>
    </xf>
    <xf numFmtId="0" fontId="16" fillId="5" borderId="34" xfId="1" applyFont="1" applyFill="1" applyBorder="1" applyAlignment="1">
      <alignment horizontal="right" vertical="center"/>
    </xf>
    <xf numFmtId="1" fontId="3" fillId="0" borderId="35" xfId="1" applyNumberFormat="1" applyFont="1" applyBorder="1" applyAlignment="1">
      <alignment horizontal="center" vertical="center"/>
    </xf>
    <xf numFmtId="1" fontId="3" fillId="0" borderId="36" xfId="2" applyNumberFormat="1" applyFont="1" applyBorder="1" applyAlignment="1">
      <alignment horizontal="center" vertical="center"/>
    </xf>
    <xf numFmtId="0" fontId="17" fillId="5" borderId="36" xfId="1" applyFont="1" applyFill="1" applyBorder="1" applyAlignment="1">
      <alignment horizontal="right" vertical="center"/>
    </xf>
    <xf numFmtId="0" fontId="16" fillId="5" borderId="37" xfId="1" applyFont="1" applyFill="1" applyBorder="1" applyAlignment="1">
      <alignment horizontal="right" vertical="center"/>
    </xf>
    <xf numFmtId="1" fontId="3" fillId="0" borderId="38" xfId="1" applyNumberFormat="1" applyFont="1" applyBorder="1" applyAlignment="1">
      <alignment horizontal="center" vertical="center"/>
    </xf>
    <xf numFmtId="1" fontId="3" fillId="0" borderId="37" xfId="2" applyNumberFormat="1" applyFont="1" applyBorder="1" applyAlignment="1">
      <alignment horizontal="center" vertical="center"/>
    </xf>
    <xf numFmtId="0" fontId="9" fillId="5" borderId="39" xfId="1" applyFont="1" applyFill="1" applyBorder="1" applyAlignment="1">
      <alignment vertical="center"/>
    </xf>
    <xf numFmtId="0" fontId="9" fillId="5" borderId="40" xfId="1" applyFont="1" applyFill="1" applyBorder="1" applyAlignment="1">
      <alignment vertical="center"/>
    </xf>
    <xf numFmtId="1" fontId="7" fillId="5" borderId="27" xfId="1" applyNumberFormat="1" applyFont="1" applyFill="1" applyBorder="1" applyAlignment="1">
      <alignment horizontal="center" vertical="center"/>
    </xf>
    <xf numFmtId="0" fontId="3" fillId="2" borderId="30" xfId="1" applyFont="1" applyFill="1" applyBorder="1" applyAlignment="1">
      <alignment horizontal="center" vertical="center"/>
    </xf>
    <xf numFmtId="1" fontId="5" fillId="0" borderId="41" xfId="1" applyNumberFormat="1" applyFont="1" applyBorder="1" applyAlignment="1">
      <alignment horizontal="center" vertical="center" wrapText="1"/>
    </xf>
    <xf numFmtId="0" fontId="3" fillId="2" borderId="28" xfId="1" applyFont="1" applyFill="1" applyBorder="1" applyAlignment="1">
      <alignment horizontal="center" vertical="center"/>
    </xf>
    <xf numFmtId="1" fontId="5" fillId="0" borderId="42" xfId="1" applyNumberFormat="1" applyFont="1" applyBorder="1" applyAlignment="1">
      <alignment horizontal="center" vertical="center" wrapText="1"/>
    </xf>
    <xf numFmtId="1" fontId="5" fillId="2" borderId="42" xfId="1" applyNumberFormat="1" applyFont="1" applyFill="1" applyBorder="1" applyAlignment="1">
      <alignment horizontal="center" vertical="center" wrapText="1"/>
    </xf>
    <xf numFmtId="0" fontId="17" fillId="5" borderId="34" xfId="1" applyFont="1" applyFill="1" applyBorder="1" applyAlignment="1">
      <alignment horizontal="right" vertical="center"/>
    </xf>
    <xf numFmtId="0" fontId="3" fillId="2" borderId="35" xfId="1" applyFont="1" applyFill="1" applyBorder="1" applyAlignment="1">
      <alignment horizontal="center" vertical="center"/>
    </xf>
    <xf numFmtId="1" fontId="5" fillId="0" borderId="43" xfId="1" applyNumberFormat="1" applyFont="1" applyBorder="1" applyAlignment="1">
      <alignment horizontal="center" vertical="center" wrapText="1"/>
    </xf>
    <xf numFmtId="0" fontId="16" fillId="5" borderId="36" xfId="1" applyFont="1" applyFill="1" applyBorder="1" applyAlignment="1">
      <alignment horizontal="right" vertical="center"/>
    </xf>
    <xf numFmtId="1" fontId="5" fillId="0" borderId="36" xfId="1" applyNumberFormat="1" applyFont="1" applyBorder="1" applyAlignment="1">
      <alignment horizontal="center" vertical="center" wrapText="1"/>
    </xf>
    <xf numFmtId="0" fontId="7" fillId="5" borderId="27" xfId="1" applyFont="1" applyFill="1" applyBorder="1" applyAlignment="1">
      <alignment horizontal="center" vertical="center"/>
    </xf>
    <xf numFmtId="0" fontId="27" fillId="3" borderId="1" xfId="1" applyFont="1" applyFill="1" applyBorder="1" applyAlignment="1">
      <alignment horizontal="center" vertical="center" textRotation="90"/>
    </xf>
    <xf numFmtId="0" fontId="27" fillId="3" borderId="1" xfId="1" applyFont="1" applyFill="1" applyBorder="1" applyAlignment="1">
      <alignment horizontal="center" vertical="center"/>
    </xf>
    <xf numFmtId="0" fontId="27" fillId="3" borderId="1" xfId="1" applyFont="1" applyFill="1" applyBorder="1" applyAlignment="1">
      <alignment horizontal="center" vertical="center" wrapText="1"/>
    </xf>
    <xf numFmtId="0" fontId="27" fillId="6" borderId="1" xfId="1" applyFont="1" applyFill="1" applyBorder="1" applyAlignment="1">
      <alignment horizontal="center" vertical="center" wrapText="1"/>
    </xf>
    <xf numFmtId="0" fontId="27" fillId="3" borderId="47" xfId="1" applyFont="1" applyFill="1" applyBorder="1" applyAlignment="1">
      <alignment horizontal="center" vertical="center"/>
    </xf>
    <xf numFmtId="0" fontId="28" fillId="3" borderId="47" xfId="1" applyFont="1" applyFill="1" applyBorder="1" applyAlignment="1">
      <alignment horizontal="right" vertical="center"/>
    </xf>
    <xf numFmtId="0" fontId="20" fillId="0" borderId="4" xfId="1" applyFont="1" applyBorder="1" applyAlignment="1">
      <alignment horizontal="center" vertical="center"/>
    </xf>
    <xf numFmtId="0" fontId="28" fillId="3" borderId="1" xfId="1" applyFont="1" applyFill="1" applyBorder="1" applyAlignment="1">
      <alignment horizontal="right" vertical="center"/>
    </xf>
    <xf numFmtId="0" fontId="29" fillId="3" borderId="1" xfId="1" applyFont="1" applyFill="1" applyBorder="1" applyAlignment="1">
      <alignment horizontal="right" vertical="center"/>
    </xf>
    <xf numFmtId="0" fontId="4" fillId="2" borderId="0" xfId="1" applyFill="1"/>
    <xf numFmtId="0" fontId="31" fillId="3" borderId="1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18" fillId="3" borderId="1" xfId="1" applyFont="1" applyFill="1" applyBorder="1" applyAlignment="1">
      <alignment horizontal="center" vertical="center"/>
    </xf>
    <xf numFmtId="0" fontId="26" fillId="0" borderId="0" xfId="1" applyFont="1" applyAlignment="1">
      <alignment horizontal="center" vertical="center"/>
    </xf>
    <xf numFmtId="0" fontId="27" fillId="0" borderId="44" xfId="1" applyFont="1" applyBorder="1" applyAlignment="1">
      <alignment horizontal="center" vertical="center"/>
    </xf>
    <xf numFmtId="0" fontId="27" fillId="0" borderId="45" xfId="1" applyFont="1" applyBorder="1" applyAlignment="1">
      <alignment horizontal="center" vertical="center"/>
    </xf>
    <xf numFmtId="0" fontId="27" fillId="0" borderId="46" xfId="1" applyFont="1" applyBorder="1" applyAlignment="1">
      <alignment horizontal="center" vertical="center"/>
    </xf>
    <xf numFmtId="0" fontId="30" fillId="3" borderId="1" xfId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/>
    </xf>
    <xf numFmtId="0" fontId="25" fillId="4" borderId="0" xfId="7" applyFont="1" applyFill="1" applyAlignment="1">
      <alignment horizontal="right" vertical="center"/>
    </xf>
    <xf numFmtId="0" fontId="1" fillId="0" borderId="0" xfId="7" applyAlignment="1">
      <alignment horizontal="right" vertical="center" wrapText="1"/>
    </xf>
    <xf numFmtId="0" fontId="1" fillId="0" borderId="0" xfId="7" applyAlignment="1">
      <alignment horizontal="right" vertical="center"/>
    </xf>
    <xf numFmtId="0" fontId="15" fillId="0" borderId="0" xfId="1" applyFont="1" applyFill="1" applyAlignment="1">
      <alignment horizontal="center" vertical="center"/>
    </xf>
    <xf numFmtId="0" fontId="11" fillId="0" borderId="0" xfId="0" applyFont="1" applyFill="1"/>
  </cellXfs>
  <cellStyles count="8">
    <cellStyle name="Comma 2" xfId="2" xr:uid="{00000000-0005-0000-0000-000000000000}"/>
    <cellStyle name="Normal" xfId="0" builtinId="0"/>
    <cellStyle name="Normal 2" xfId="3" xr:uid="{00000000-0005-0000-0000-000002000000}"/>
    <cellStyle name="Normal 3" xfId="1" xr:uid="{00000000-0005-0000-0000-000003000000}"/>
    <cellStyle name="Normal 3 2" xfId="6" xr:uid="{00000000-0005-0000-0000-000004000000}"/>
    <cellStyle name="Normal 4" xfId="4" xr:uid="{00000000-0005-0000-0000-000005000000}"/>
    <cellStyle name="Normal 5" xfId="5" xr:uid="{00000000-0005-0000-0000-000006000000}"/>
    <cellStyle name="Normal 6" xfId="7" xr:uid="{ED15C6CE-56E6-498F-9A38-FF500A05E47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"/>
  <sheetViews>
    <sheetView rightToLeft="1" tabSelected="1" workbookViewId="0">
      <selection activeCell="H2" sqref="H2"/>
    </sheetView>
  </sheetViews>
  <sheetFormatPr defaultRowHeight="19.5" x14ac:dyDescent="0.55000000000000004"/>
  <cols>
    <col min="1" max="1" width="5.7109375" style="76" customWidth="1"/>
    <col min="2" max="2" width="5.5703125" style="76" customWidth="1"/>
    <col min="3" max="3" width="18.140625" style="76" customWidth="1"/>
    <col min="4" max="4" width="21" style="76" customWidth="1"/>
    <col min="5" max="5" width="20.140625" style="76" customWidth="1"/>
    <col min="6" max="6" width="13.28515625" style="76" customWidth="1"/>
    <col min="7" max="16384" width="9.140625" style="76"/>
  </cols>
  <sheetData>
    <row r="1" spans="1:8" ht="24.75" customHeight="1" thickBot="1" x14ac:dyDescent="0.6">
      <c r="A1" s="174" t="s">
        <v>67</v>
      </c>
      <c r="B1" s="174"/>
      <c r="C1" s="174"/>
      <c r="D1" s="174"/>
      <c r="E1" s="174"/>
      <c r="F1" s="174"/>
      <c r="G1" s="109"/>
    </row>
    <row r="2" spans="1:8" ht="21" thickBot="1" x14ac:dyDescent="0.6">
      <c r="B2" s="10" t="s">
        <v>0</v>
      </c>
      <c r="C2" s="10" t="s">
        <v>64</v>
      </c>
      <c r="D2" s="10" t="s">
        <v>68</v>
      </c>
      <c r="E2" s="10" t="s">
        <v>63</v>
      </c>
      <c r="H2" s="190"/>
    </row>
    <row r="3" spans="1:8" ht="21" thickBot="1" x14ac:dyDescent="0.6">
      <c r="B3" s="12">
        <v>1</v>
      </c>
      <c r="C3" s="13" t="s">
        <v>7</v>
      </c>
      <c r="D3" s="8">
        <v>7467</v>
      </c>
      <c r="E3" s="11">
        <f>D3*100/197726</f>
        <v>3.7764381012107666</v>
      </c>
    </row>
    <row r="4" spans="1:8" ht="21" thickBot="1" x14ac:dyDescent="0.6">
      <c r="B4" s="12">
        <v>2</v>
      </c>
      <c r="C4" s="13" t="s">
        <v>13</v>
      </c>
      <c r="D4" s="8">
        <v>5851</v>
      </c>
      <c r="E4" s="11">
        <f t="shared" ref="E4:E34" si="0">D4*100/197726</f>
        <v>2.9591454841548406</v>
      </c>
    </row>
    <row r="5" spans="1:8" ht="21" thickBot="1" x14ac:dyDescent="0.6">
      <c r="B5" s="12">
        <v>3</v>
      </c>
      <c r="C5" s="14" t="s">
        <v>20</v>
      </c>
      <c r="D5" s="8">
        <v>3872</v>
      </c>
      <c r="E5" s="11">
        <f t="shared" si="0"/>
        <v>1.9582654784904363</v>
      </c>
    </row>
    <row r="6" spans="1:8" ht="21" thickBot="1" x14ac:dyDescent="0.6">
      <c r="B6" s="12">
        <v>4</v>
      </c>
      <c r="C6" s="13" t="s">
        <v>22</v>
      </c>
      <c r="D6" s="8">
        <v>14093</v>
      </c>
      <c r="E6" s="11">
        <f t="shared" si="0"/>
        <v>7.1275401312927995</v>
      </c>
    </row>
    <row r="7" spans="1:8" ht="21" thickBot="1" x14ac:dyDescent="0.6">
      <c r="B7" s="12">
        <v>5</v>
      </c>
      <c r="C7" s="13" t="s">
        <v>5</v>
      </c>
      <c r="D7" s="8">
        <v>6017</v>
      </c>
      <c r="E7" s="11">
        <f t="shared" si="0"/>
        <v>3.0431000475405359</v>
      </c>
    </row>
    <row r="8" spans="1:8" ht="21" thickBot="1" x14ac:dyDescent="0.6">
      <c r="B8" s="12">
        <v>6</v>
      </c>
      <c r="C8" s="13" t="s">
        <v>3</v>
      </c>
      <c r="D8" s="8">
        <v>1167</v>
      </c>
      <c r="E8" s="11">
        <f t="shared" si="0"/>
        <v>0.59021069560907513</v>
      </c>
    </row>
    <row r="9" spans="1:8" ht="21" thickBot="1" x14ac:dyDescent="0.6">
      <c r="B9" s="12">
        <v>7</v>
      </c>
      <c r="C9" s="13" t="s">
        <v>2</v>
      </c>
      <c r="D9" s="8">
        <v>2698</v>
      </c>
      <c r="E9" s="11">
        <f t="shared" si="0"/>
        <v>1.3645145302084702</v>
      </c>
    </row>
    <row r="10" spans="1:8" ht="21" thickBot="1" x14ac:dyDescent="0.6">
      <c r="B10" s="12">
        <v>8</v>
      </c>
      <c r="C10" s="13" t="s">
        <v>18</v>
      </c>
      <c r="D10" s="8">
        <v>26898</v>
      </c>
      <c r="E10" s="11">
        <f t="shared" si="0"/>
        <v>13.603673770773696</v>
      </c>
    </row>
    <row r="11" spans="1:8" ht="21" thickBot="1" x14ac:dyDescent="0.6">
      <c r="B11" s="12">
        <v>9</v>
      </c>
      <c r="C11" s="13" t="s">
        <v>15</v>
      </c>
      <c r="D11" s="8">
        <v>2343</v>
      </c>
      <c r="E11" s="11">
        <f t="shared" si="0"/>
        <v>1.1849731446547243</v>
      </c>
    </row>
    <row r="12" spans="1:8" ht="21" thickBot="1" x14ac:dyDescent="0.6">
      <c r="B12" s="12">
        <v>10</v>
      </c>
      <c r="C12" s="13" t="s">
        <v>6</v>
      </c>
      <c r="D12" s="8">
        <v>1642</v>
      </c>
      <c r="E12" s="11">
        <f t="shared" si="0"/>
        <v>0.83044212698380582</v>
      </c>
    </row>
    <row r="13" spans="1:8" ht="21" thickBot="1" x14ac:dyDescent="0.6">
      <c r="B13" s="12">
        <v>11</v>
      </c>
      <c r="C13" s="13" t="s">
        <v>21</v>
      </c>
      <c r="D13" s="8">
        <v>14962</v>
      </c>
      <c r="E13" s="11">
        <f t="shared" si="0"/>
        <v>7.5670372131130961</v>
      </c>
    </row>
    <row r="14" spans="1:8" ht="21" thickBot="1" x14ac:dyDescent="0.6">
      <c r="B14" s="12">
        <v>12</v>
      </c>
      <c r="C14" s="13" t="s">
        <v>31</v>
      </c>
      <c r="D14" s="8">
        <v>2515</v>
      </c>
      <c r="E14" s="11">
        <f t="shared" si="0"/>
        <v>1.2719622103314687</v>
      </c>
    </row>
    <row r="15" spans="1:8" ht="21" thickBot="1" x14ac:dyDescent="0.6">
      <c r="B15" s="12">
        <v>13</v>
      </c>
      <c r="C15" s="13" t="s">
        <v>16</v>
      </c>
      <c r="D15" s="8">
        <v>10960</v>
      </c>
      <c r="E15" s="11">
        <f t="shared" si="0"/>
        <v>5.5430241849832598</v>
      </c>
    </row>
    <row r="16" spans="1:8" ht="21" thickBot="1" x14ac:dyDescent="0.6">
      <c r="B16" s="12">
        <v>14</v>
      </c>
      <c r="C16" s="13" t="s">
        <v>4</v>
      </c>
      <c r="D16" s="8">
        <v>2497</v>
      </c>
      <c r="E16" s="11">
        <f t="shared" si="0"/>
        <v>1.2628587034583212</v>
      </c>
    </row>
    <row r="17" spans="2:5" ht="21" thickBot="1" x14ac:dyDescent="0.6">
      <c r="B17" s="12">
        <v>15</v>
      </c>
      <c r="C17" s="13" t="s">
        <v>17</v>
      </c>
      <c r="D17" s="8">
        <v>2906</v>
      </c>
      <c r="E17" s="11">
        <f t="shared" si="0"/>
        <v>1.4697106096315102</v>
      </c>
    </row>
    <row r="18" spans="2:5" ht="21" thickBot="1" x14ac:dyDescent="0.6">
      <c r="B18" s="12">
        <v>16</v>
      </c>
      <c r="C18" s="13" t="s">
        <v>26</v>
      </c>
      <c r="D18" s="8">
        <v>5126</v>
      </c>
      <c r="E18" s="11">
        <f t="shared" si="0"/>
        <v>2.5924764573197252</v>
      </c>
    </row>
    <row r="19" spans="2:5" ht="21" thickBot="1" x14ac:dyDescent="0.6">
      <c r="B19" s="12">
        <v>17</v>
      </c>
      <c r="C19" s="13" t="s">
        <v>28</v>
      </c>
      <c r="D19" s="8">
        <v>14510</v>
      </c>
      <c r="E19" s="11">
        <f t="shared" si="0"/>
        <v>7.338438040520721</v>
      </c>
    </row>
    <row r="20" spans="2:5" ht="21" thickBot="1" x14ac:dyDescent="0.6">
      <c r="B20" s="12">
        <v>18</v>
      </c>
      <c r="C20" s="13" t="s">
        <v>19</v>
      </c>
      <c r="D20" s="8">
        <v>3678</v>
      </c>
      <c r="E20" s="11">
        <f t="shared" si="0"/>
        <v>1.8601499044131777</v>
      </c>
    </row>
    <row r="21" spans="2:5" ht="21" thickBot="1" x14ac:dyDescent="0.6">
      <c r="B21" s="12">
        <v>19</v>
      </c>
      <c r="C21" s="13" t="s">
        <v>24</v>
      </c>
      <c r="D21" s="8">
        <v>4054</v>
      </c>
      <c r="E21" s="11">
        <f t="shared" si="0"/>
        <v>2.0503120479855963</v>
      </c>
    </row>
    <row r="22" spans="2:5" ht="21" thickBot="1" x14ac:dyDescent="0.6">
      <c r="B22" s="12">
        <v>20</v>
      </c>
      <c r="C22" s="13" t="s">
        <v>32</v>
      </c>
      <c r="D22" s="8">
        <v>2757</v>
      </c>
      <c r="E22" s="11">
        <f t="shared" si="0"/>
        <v>1.3943538027371212</v>
      </c>
    </row>
    <row r="23" spans="2:5" ht="21" thickBot="1" x14ac:dyDescent="0.6">
      <c r="B23" s="12">
        <v>21</v>
      </c>
      <c r="C23" s="13" t="s">
        <v>27</v>
      </c>
      <c r="D23" s="8">
        <v>6546</v>
      </c>
      <c r="E23" s="11">
        <f t="shared" si="0"/>
        <v>3.3106419995347096</v>
      </c>
    </row>
    <row r="24" spans="2:5" ht="21" thickBot="1" x14ac:dyDescent="0.6">
      <c r="B24" s="12">
        <v>22</v>
      </c>
      <c r="C24" s="14" t="s">
        <v>25</v>
      </c>
      <c r="D24" s="8">
        <v>5065</v>
      </c>
      <c r="E24" s="11">
        <f t="shared" si="0"/>
        <v>2.5616256840273914</v>
      </c>
    </row>
    <row r="25" spans="2:5" ht="21" thickBot="1" x14ac:dyDescent="0.6">
      <c r="B25" s="12">
        <v>23</v>
      </c>
      <c r="C25" s="13" t="s">
        <v>23</v>
      </c>
      <c r="D25" s="8">
        <v>2570</v>
      </c>
      <c r="E25" s="11">
        <f t="shared" si="0"/>
        <v>1.2997784813327533</v>
      </c>
    </row>
    <row r="26" spans="2:5" ht="21" thickBot="1" x14ac:dyDescent="0.6">
      <c r="B26" s="12">
        <v>24</v>
      </c>
      <c r="C26" s="13" t="s">
        <v>10</v>
      </c>
      <c r="D26" s="8">
        <v>6594</v>
      </c>
      <c r="E26" s="11">
        <f t="shared" si="0"/>
        <v>3.3349180178631035</v>
      </c>
    </row>
    <row r="27" spans="2:5" ht="21" thickBot="1" x14ac:dyDescent="0.6">
      <c r="B27" s="12">
        <v>25</v>
      </c>
      <c r="C27" s="13" t="s">
        <v>14</v>
      </c>
      <c r="D27" s="8">
        <v>6996</v>
      </c>
      <c r="E27" s="11">
        <f t="shared" si="0"/>
        <v>3.5382296713634021</v>
      </c>
    </row>
    <row r="28" spans="2:5" ht="21" thickBot="1" x14ac:dyDescent="0.6">
      <c r="B28" s="12">
        <v>26</v>
      </c>
      <c r="C28" s="13" t="s">
        <v>29</v>
      </c>
      <c r="D28" s="8">
        <v>6556</v>
      </c>
      <c r="E28" s="11">
        <f t="shared" si="0"/>
        <v>3.3156995033531249</v>
      </c>
    </row>
    <row r="29" spans="2:5" ht="21" thickBot="1" x14ac:dyDescent="0.6">
      <c r="B29" s="12">
        <v>27</v>
      </c>
      <c r="C29" s="13" t="s">
        <v>9</v>
      </c>
      <c r="D29" s="8">
        <v>11488</v>
      </c>
      <c r="E29" s="11">
        <f t="shared" si="0"/>
        <v>5.810060386595592</v>
      </c>
    </row>
    <row r="30" spans="2:5" ht="21" thickBot="1" x14ac:dyDescent="0.6">
      <c r="B30" s="12">
        <v>28</v>
      </c>
      <c r="C30" s="13" t="s">
        <v>30</v>
      </c>
      <c r="D30" s="8">
        <v>3716</v>
      </c>
      <c r="E30" s="11">
        <f t="shared" si="0"/>
        <v>1.8793684189231563</v>
      </c>
    </row>
    <row r="31" spans="2:5" ht="21" thickBot="1" x14ac:dyDescent="0.6">
      <c r="B31" s="12">
        <v>29</v>
      </c>
      <c r="C31" s="13" t="s">
        <v>11</v>
      </c>
      <c r="D31" s="8">
        <v>3853</v>
      </c>
      <c r="E31" s="11">
        <f t="shared" si="0"/>
        <v>1.948656221235447</v>
      </c>
    </row>
    <row r="32" spans="2:5" ht="21" thickBot="1" x14ac:dyDescent="0.6">
      <c r="B32" s="12">
        <v>30</v>
      </c>
      <c r="C32" s="79" t="s">
        <v>8</v>
      </c>
      <c r="D32" s="67">
        <v>4210</v>
      </c>
      <c r="E32" s="11">
        <f t="shared" si="0"/>
        <v>2.1292091075528763</v>
      </c>
    </row>
    <row r="33" spans="2:5" ht="21" thickBot="1" x14ac:dyDescent="0.6">
      <c r="B33" s="12">
        <v>31</v>
      </c>
      <c r="C33" s="66" t="s">
        <v>12</v>
      </c>
      <c r="D33" s="9">
        <v>4119</v>
      </c>
      <c r="E33" s="11">
        <f t="shared" si="0"/>
        <v>2.0831858228052962</v>
      </c>
    </row>
    <row r="34" spans="2:5" ht="21" thickBot="1" x14ac:dyDescent="0.6">
      <c r="B34" s="77" t="s">
        <v>33</v>
      </c>
      <c r="C34" s="78"/>
      <c r="D34" s="10">
        <v>197726</v>
      </c>
      <c r="E34" s="11">
        <f t="shared" si="0"/>
        <v>100</v>
      </c>
    </row>
  </sheetData>
  <autoFilter ref="B2:E2" xr:uid="{00000000-0009-0000-0000-000001000000}">
    <sortState xmlns:xlrd2="http://schemas.microsoft.com/office/spreadsheetml/2017/richdata2" ref="B5:E36">
      <sortCondition ref="C4"/>
    </sortState>
  </autoFilter>
  <mergeCells count="1">
    <mergeCell ref="A1:F1"/>
  </mergeCells>
  <printOptions horizontalCentered="1"/>
  <pageMargins left="0" right="0" top="0" bottom="0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37EA1-5412-435A-9F2A-CDFB17BE3234}">
  <dimension ref="A1:F34"/>
  <sheetViews>
    <sheetView rightToLeft="1" zoomScaleNormal="100" workbookViewId="0">
      <selection activeCell="S16" sqref="S16"/>
    </sheetView>
  </sheetViews>
  <sheetFormatPr defaultColWidth="6.85546875" defaultRowHeight="16.5" x14ac:dyDescent="0.25"/>
  <cols>
    <col min="1" max="1" width="9.140625" style="1" customWidth="1"/>
    <col min="2" max="2" width="5.28515625" style="1" bestFit="1" customWidth="1"/>
    <col min="3" max="3" width="17.140625" style="1" bestFit="1" customWidth="1"/>
    <col min="4" max="5" width="18.7109375" style="1" customWidth="1"/>
    <col min="6" max="6" width="18.7109375" style="1" bestFit="1" customWidth="1"/>
    <col min="7" max="16384" width="6.85546875" style="1"/>
  </cols>
  <sheetData>
    <row r="1" spans="1:6" ht="21" thickBot="1" x14ac:dyDescent="0.3">
      <c r="A1" s="176" t="s">
        <v>100</v>
      </c>
      <c r="B1" s="176"/>
      <c r="C1" s="176"/>
      <c r="D1" s="176"/>
      <c r="E1" s="176"/>
      <c r="F1" s="176"/>
    </row>
    <row r="2" spans="1:6" ht="38.25" thickBot="1" x14ac:dyDescent="0.3">
      <c r="B2" s="131" t="s">
        <v>0</v>
      </c>
      <c r="C2" s="131" t="s">
        <v>62</v>
      </c>
      <c r="D2" s="132" t="s">
        <v>97</v>
      </c>
      <c r="E2" s="132" t="s">
        <v>101</v>
      </c>
      <c r="F2" s="132" t="s">
        <v>102</v>
      </c>
    </row>
    <row r="3" spans="1:6" ht="21" thickBot="1" x14ac:dyDescent="0.3">
      <c r="B3" s="133">
        <v>1</v>
      </c>
      <c r="C3" s="134" t="s">
        <v>7</v>
      </c>
      <c r="D3" s="152">
        <v>98439</v>
      </c>
      <c r="E3" s="153">
        <v>164</v>
      </c>
      <c r="F3" s="151">
        <f>D3/E3</f>
        <v>600.23780487804879</v>
      </c>
    </row>
    <row r="4" spans="1:6" ht="21" thickBot="1" x14ac:dyDescent="0.3">
      <c r="B4" s="133">
        <v>2</v>
      </c>
      <c r="C4" s="138" t="s">
        <v>13</v>
      </c>
      <c r="D4" s="154">
        <v>75608</v>
      </c>
      <c r="E4" s="155">
        <v>144</v>
      </c>
      <c r="F4" s="151">
        <f t="shared" ref="F4:F34" si="0">D4/E4</f>
        <v>525.05555555555554</v>
      </c>
    </row>
    <row r="5" spans="1:6" ht="21" thickBot="1" x14ac:dyDescent="0.3">
      <c r="B5" s="133">
        <v>3</v>
      </c>
      <c r="C5" s="141" t="s">
        <v>20</v>
      </c>
      <c r="D5" s="154">
        <v>38930</v>
      </c>
      <c r="E5" s="155">
        <v>88</v>
      </c>
      <c r="F5" s="151">
        <f t="shared" si="0"/>
        <v>442.38636363636363</v>
      </c>
    </row>
    <row r="6" spans="1:6" ht="21" thickBot="1" x14ac:dyDescent="0.3">
      <c r="B6" s="133">
        <v>4</v>
      </c>
      <c r="C6" s="138" t="s">
        <v>22</v>
      </c>
      <c r="D6" s="154">
        <v>163733</v>
      </c>
      <c r="E6" s="155">
        <v>200</v>
      </c>
      <c r="F6" s="151">
        <f t="shared" si="0"/>
        <v>818.66499999999996</v>
      </c>
    </row>
    <row r="7" spans="1:6" ht="21" thickBot="1" x14ac:dyDescent="0.3">
      <c r="B7" s="133">
        <v>5</v>
      </c>
      <c r="C7" s="138" t="s">
        <v>5</v>
      </c>
      <c r="D7" s="154">
        <v>64114</v>
      </c>
      <c r="E7" s="155">
        <v>94</v>
      </c>
      <c r="F7" s="151">
        <f t="shared" si="0"/>
        <v>682.063829787234</v>
      </c>
    </row>
    <row r="8" spans="1:6" ht="21" thickBot="1" x14ac:dyDescent="0.3">
      <c r="B8" s="133">
        <v>6</v>
      </c>
      <c r="C8" s="138" t="s">
        <v>3</v>
      </c>
      <c r="D8" s="154">
        <v>17319</v>
      </c>
      <c r="E8" s="155">
        <v>48</v>
      </c>
      <c r="F8" s="151">
        <f t="shared" si="0"/>
        <v>360.8125</v>
      </c>
    </row>
    <row r="9" spans="1:6" ht="21" thickBot="1" x14ac:dyDescent="0.3">
      <c r="B9" s="133">
        <v>7</v>
      </c>
      <c r="C9" s="138" t="s">
        <v>2</v>
      </c>
      <c r="D9" s="154">
        <v>36952</v>
      </c>
      <c r="E9" s="155">
        <v>76</v>
      </c>
      <c r="F9" s="151">
        <f t="shared" si="0"/>
        <v>486.21052631578948</v>
      </c>
    </row>
    <row r="10" spans="1:6" ht="21" thickBot="1" x14ac:dyDescent="0.3">
      <c r="B10" s="133">
        <v>8</v>
      </c>
      <c r="C10" s="138" t="s">
        <v>18</v>
      </c>
      <c r="D10" s="154">
        <v>372578</v>
      </c>
      <c r="E10" s="156">
        <v>371</v>
      </c>
      <c r="F10" s="151">
        <f t="shared" si="0"/>
        <v>1004.2533692722373</v>
      </c>
    </row>
    <row r="11" spans="1:6" ht="21" thickBot="1" x14ac:dyDescent="0.3">
      <c r="B11" s="133">
        <v>9</v>
      </c>
      <c r="C11" s="138" t="s">
        <v>15</v>
      </c>
      <c r="D11" s="154">
        <v>26577</v>
      </c>
      <c r="E11" s="155">
        <v>64</v>
      </c>
      <c r="F11" s="151">
        <f t="shared" si="0"/>
        <v>415.265625</v>
      </c>
    </row>
    <row r="12" spans="1:6" ht="21" thickBot="1" x14ac:dyDescent="0.3">
      <c r="B12" s="133">
        <v>10</v>
      </c>
      <c r="C12" s="138" t="s">
        <v>6</v>
      </c>
      <c r="D12" s="154">
        <v>22374</v>
      </c>
      <c r="E12" s="155">
        <v>60</v>
      </c>
      <c r="F12" s="151">
        <f t="shared" si="0"/>
        <v>372.9</v>
      </c>
    </row>
    <row r="13" spans="1:6" ht="21" thickBot="1" x14ac:dyDescent="0.3">
      <c r="B13" s="133">
        <v>11</v>
      </c>
      <c r="C13" s="138" t="s">
        <v>21</v>
      </c>
      <c r="D13" s="154">
        <v>177746</v>
      </c>
      <c r="E13" s="155">
        <v>259</v>
      </c>
      <c r="F13" s="151">
        <f t="shared" si="0"/>
        <v>686.27799227799233</v>
      </c>
    </row>
    <row r="14" spans="1:6" ht="21" thickBot="1" x14ac:dyDescent="0.3">
      <c r="B14" s="133">
        <v>12</v>
      </c>
      <c r="C14" s="138" t="s">
        <v>31</v>
      </c>
      <c r="D14" s="154">
        <v>30536</v>
      </c>
      <c r="E14" s="155">
        <v>62</v>
      </c>
      <c r="F14" s="151">
        <f t="shared" si="0"/>
        <v>492.51612903225805</v>
      </c>
    </row>
    <row r="15" spans="1:6" ht="21" thickBot="1" x14ac:dyDescent="0.3">
      <c r="B15" s="133">
        <v>13</v>
      </c>
      <c r="C15" s="138" t="s">
        <v>16</v>
      </c>
      <c r="D15" s="154">
        <v>125180</v>
      </c>
      <c r="E15" s="155">
        <v>213</v>
      </c>
      <c r="F15" s="151">
        <f t="shared" si="0"/>
        <v>587.69953051643188</v>
      </c>
    </row>
    <row r="16" spans="1:6" ht="21" thickBot="1" x14ac:dyDescent="0.3">
      <c r="B16" s="133">
        <v>14</v>
      </c>
      <c r="C16" s="138" t="s">
        <v>4</v>
      </c>
      <c r="D16" s="154">
        <v>29288</v>
      </c>
      <c r="E16" s="155">
        <v>64</v>
      </c>
      <c r="F16" s="151">
        <f t="shared" si="0"/>
        <v>457.625</v>
      </c>
    </row>
    <row r="17" spans="2:6" ht="21" thickBot="1" x14ac:dyDescent="0.3">
      <c r="B17" s="133">
        <v>15</v>
      </c>
      <c r="C17" s="138" t="s">
        <v>17</v>
      </c>
      <c r="D17" s="154">
        <v>33508</v>
      </c>
      <c r="E17" s="155">
        <v>74</v>
      </c>
      <c r="F17" s="151">
        <f t="shared" si="0"/>
        <v>452.81081081081084</v>
      </c>
    </row>
    <row r="18" spans="2:6" ht="21" thickBot="1" x14ac:dyDescent="0.3">
      <c r="B18" s="133">
        <v>16</v>
      </c>
      <c r="C18" s="138" t="s">
        <v>26</v>
      </c>
      <c r="D18" s="154">
        <v>67803</v>
      </c>
      <c r="E18" s="155">
        <v>130</v>
      </c>
      <c r="F18" s="151">
        <f t="shared" si="0"/>
        <v>521.56153846153848</v>
      </c>
    </row>
    <row r="19" spans="2:6" ht="21" thickBot="1" x14ac:dyDescent="0.3">
      <c r="B19" s="133">
        <v>17</v>
      </c>
      <c r="C19" s="138" t="s">
        <v>28</v>
      </c>
      <c r="D19" s="154">
        <v>180498</v>
      </c>
      <c r="E19" s="155">
        <v>266</v>
      </c>
      <c r="F19" s="151">
        <f t="shared" si="0"/>
        <v>678.56390977443607</v>
      </c>
    </row>
    <row r="20" spans="2:6" ht="21" thickBot="1" x14ac:dyDescent="0.3">
      <c r="B20" s="133">
        <v>18</v>
      </c>
      <c r="C20" s="138" t="s">
        <v>19</v>
      </c>
      <c r="D20" s="154">
        <v>39787</v>
      </c>
      <c r="E20" s="155">
        <v>80</v>
      </c>
      <c r="F20" s="151">
        <f t="shared" si="0"/>
        <v>497.33749999999998</v>
      </c>
    </row>
    <row r="21" spans="2:6" ht="21" thickBot="1" x14ac:dyDescent="0.3">
      <c r="B21" s="133">
        <v>19</v>
      </c>
      <c r="C21" s="138" t="s">
        <v>24</v>
      </c>
      <c r="D21" s="154">
        <v>42436</v>
      </c>
      <c r="E21" s="155">
        <v>73</v>
      </c>
      <c r="F21" s="151">
        <f t="shared" si="0"/>
        <v>581.31506849315065</v>
      </c>
    </row>
    <row r="22" spans="2:6" ht="21" thickBot="1" x14ac:dyDescent="0.3">
      <c r="B22" s="133">
        <v>20</v>
      </c>
      <c r="C22" s="138" t="s">
        <v>32</v>
      </c>
      <c r="D22" s="154">
        <v>32935</v>
      </c>
      <c r="E22" s="155">
        <v>73</v>
      </c>
      <c r="F22" s="151">
        <f t="shared" si="0"/>
        <v>451.16438356164383</v>
      </c>
    </row>
    <row r="23" spans="2:6" ht="21" thickBot="1" x14ac:dyDescent="0.3">
      <c r="B23" s="133">
        <v>21</v>
      </c>
      <c r="C23" s="138" t="s">
        <v>27</v>
      </c>
      <c r="D23" s="154">
        <v>84078</v>
      </c>
      <c r="E23" s="155">
        <v>145</v>
      </c>
      <c r="F23" s="151">
        <f t="shared" si="0"/>
        <v>579.84827586206893</v>
      </c>
    </row>
    <row r="24" spans="2:6" ht="21" thickBot="1" x14ac:dyDescent="0.3">
      <c r="B24" s="133">
        <v>22</v>
      </c>
      <c r="C24" s="141" t="s">
        <v>25</v>
      </c>
      <c r="D24" s="154">
        <v>57286</v>
      </c>
      <c r="E24" s="155">
        <v>82</v>
      </c>
      <c r="F24" s="151">
        <f t="shared" si="0"/>
        <v>698.60975609756099</v>
      </c>
    </row>
    <row r="25" spans="2:6" ht="21" thickBot="1" x14ac:dyDescent="0.3">
      <c r="B25" s="133">
        <v>23</v>
      </c>
      <c r="C25" s="138" t="s">
        <v>23</v>
      </c>
      <c r="D25" s="154">
        <v>28532</v>
      </c>
      <c r="E25" s="155">
        <v>61</v>
      </c>
      <c r="F25" s="151">
        <f t="shared" si="0"/>
        <v>467.73770491803276</v>
      </c>
    </row>
    <row r="26" spans="2:6" ht="21" thickBot="1" x14ac:dyDescent="0.3">
      <c r="B26" s="133">
        <v>24</v>
      </c>
      <c r="C26" s="138" t="s">
        <v>10</v>
      </c>
      <c r="D26" s="154">
        <v>71649</v>
      </c>
      <c r="E26" s="155">
        <v>108</v>
      </c>
      <c r="F26" s="151">
        <f t="shared" si="0"/>
        <v>663.41666666666663</v>
      </c>
    </row>
    <row r="27" spans="2:6" ht="21" thickBot="1" x14ac:dyDescent="0.3">
      <c r="B27" s="133">
        <v>25</v>
      </c>
      <c r="C27" s="138" t="s">
        <v>14</v>
      </c>
      <c r="D27" s="154">
        <v>91058</v>
      </c>
      <c r="E27" s="155">
        <v>155</v>
      </c>
      <c r="F27" s="151">
        <f t="shared" si="0"/>
        <v>587.47096774193551</v>
      </c>
    </row>
    <row r="28" spans="2:6" ht="21" thickBot="1" x14ac:dyDescent="0.3">
      <c r="B28" s="133">
        <v>26</v>
      </c>
      <c r="C28" s="138" t="s">
        <v>29</v>
      </c>
      <c r="D28" s="154">
        <v>64982</v>
      </c>
      <c r="E28" s="155">
        <v>93</v>
      </c>
      <c r="F28" s="151">
        <f t="shared" si="0"/>
        <v>698.73118279569894</v>
      </c>
    </row>
    <row r="29" spans="2:6" ht="21" thickBot="1" x14ac:dyDescent="0.3">
      <c r="B29" s="133">
        <v>27</v>
      </c>
      <c r="C29" s="138" t="s">
        <v>9</v>
      </c>
      <c r="D29" s="154">
        <v>135370</v>
      </c>
      <c r="E29" s="155">
        <v>209</v>
      </c>
      <c r="F29" s="151">
        <f t="shared" si="0"/>
        <v>647.7033492822967</v>
      </c>
    </row>
    <row r="30" spans="2:6" ht="21" thickBot="1" x14ac:dyDescent="0.3">
      <c r="B30" s="133">
        <v>28</v>
      </c>
      <c r="C30" s="138" t="s">
        <v>30</v>
      </c>
      <c r="D30" s="154">
        <v>42416</v>
      </c>
      <c r="E30" s="155">
        <v>79</v>
      </c>
      <c r="F30" s="151">
        <f t="shared" si="0"/>
        <v>536.91139240506334</v>
      </c>
    </row>
    <row r="31" spans="2:6" ht="21" thickBot="1" x14ac:dyDescent="0.3">
      <c r="B31" s="133">
        <v>29</v>
      </c>
      <c r="C31" s="138" t="s">
        <v>11</v>
      </c>
      <c r="D31" s="154">
        <v>54898</v>
      </c>
      <c r="E31" s="155">
        <v>78</v>
      </c>
      <c r="F31" s="151">
        <f t="shared" si="0"/>
        <v>703.82051282051282</v>
      </c>
    </row>
    <row r="32" spans="2:6" ht="21" thickBot="1" x14ac:dyDescent="0.3">
      <c r="B32" s="133">
        <v>30</v>
      </c>
      <c r="C32" s="157" t="s">
        <v>8</v>
      </c>
      <c r="D32" s="158">
        <v>42564</v>
      </c>
      <c r="E32" s="159">
        <v>66</v>
      </c>
      <c r="F32" s="151">
        <f t="shared" si="0"/>
        <v>644.90909090909088</v>
      </c>
    </row>
    <row r="33" spans="2:6" ht="21" thickBot="1" x14ac:dyDescent="0.3">
      <c r="B33" s="133">
        <v>31</v>
      </c>
      <c r="C33" s="160" t="s">
        <v>12</v>
      </c>
      <c r="D33" s="158">
        <v>50154</v>
      </c>
      <c r="E33" s="161">
        <v>106</v>
      </c>
      <c r="F33" s="151">
        <f t="shared" si="0"/>
        <v>473.15094339622641</v>
      </c>
    </row>
    <row r="34" spans="2:6" ht="21" thickBot="1" x14ac:dyDescent="0.3">
      <c r="B34" s="149" t="s">
        <v>33</v>
      </c>
      <c r="C34" s="150"/>
      <c r="D34" s="162">
        <v>2399328</v>
      </c>
      <c r="E34" s="151">
        <v>3785</v>
      </c>
      <c r="F34" s="151">
        <f t="shared" si="0"/>
        <v>633.90435931307798</v>
      </c>
    </row>
  </sheetData>
  <autoFilter ref="B2:F2" xr:uid="{00000000-0009-0000-0000-000019000000}">
    <sortState xmlns:xlrd2="http://schemas.microsoft.com/office/spreadsheetml/2017/richdata2" ref="B3:F34">
      <sortCondition ref="C2"/>
    </sortState>
  </autoFilter>
  <mergeCells count="1">
    <mergeCell ref="A1:F1"/>
  </mergeCells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3AB4B-A63D-4B82-AB70-BC60664E1572}">
  <sheetPr>
    <tabColor theme="9" tint="0.39997558519241921"/>
  </sheetPr>
  <dimension ref="B3:G18"/>
  <sheetViews>
    <sheetView rightToLeft="1" workbookViewId="0">
      <selection activeCell="H20" sqref="H20"/>
    </sheetView>
  </sheetViews>
  <sheetFormatPr defaultRowHeight="24" customHeight="1" x14ac:dyDescent="0.25"/>
  <cols>
    <col min="1" max="2" width="9.140625" style="127"/>
    <col min="3" max="3" width="17.28515625" style="127" bestFit="1" customWidth="1"/>
    <col min="4" max="4" width="66.28515625" style="127" customWidth="1"/>
    <col min="5" max="16384" width="9.140625" style="127"/>
  </cols>
  <sheetData>
    <row r="3" spans="2:7" ht="24" customHeight="1" x14ac:dyDescent="0.25">
      <c r="B3" s="125" t="s">
        <v>78</v>
      </c>
      <c r="C3" s="126" t="s">
        <v>79</v>
      </c>
      <c r="D3" s="126" t="s">
        <v>80</v>
      </c>
    </row>
    <row r="4" spans="2:7" ht="24" customHeight="1" x14ac:dyDescent="0.25">
      <c r="B4" s="128">
        <v>1</v>
      </c>
      <c r="C4" s="129" t="s">
        <v>60</v>
      </c>
      <c r="D4" s="129" t="s">
        <v>81</v>
      </c>
    </row>
    <row r="5" spans="2:7" ht="24" customHeight="1" x14ac:dyDescent="0.25">
      <c r="B5" s="128">
        <v>2</v>
      </c>
      <c r="C5" s="129" t="s">
        <v>82</v>
      </c>
      <c r="D5" s="129" t="s">
        <v>81</v>
      </c>
    </row>
    <row r="6" spans="2:7" ht="24" customHeight="1" x14ac:dyDescent="0.25">
      <c r="B6" s="128">
        <v>3</v>
      </c>
      <c r="C6" s="129" t="s">
        <v>83</v>
      </c>
      <c r="D6" s="129" t="s">
        <v>81</v>
      </c>
    </row>
    <row r="7" spans="2:7" ht="24" customHeight="1" x14ac:dyDescent="0.25">
      <c r="B7" s="128">
        <v>4</v>
      </c>
      <c r="C7" s="129" t="s">
        <v>84</v>
      </c>
      <c r="D7" s="129" t="s">
        <v>81</v>
      </c>
    </row>
    <row r="8" spans="2:7" ht="24" customHeight="1" x14ac:dyDescent="0.25">
      <c r="B8" s="128">
        <v>5</v>
      </c>
      <c r="C8" s="129" t="s">
        <v>37</v>
      </c>
      <c r="D8" s="129" t="s">
        <v>81</v>
      </c>
    </row>
    <row r="9" spans="2:7" ht="24" customHeight="1" x14ac:dyDescent="0.25">
      <c r="B9" s="128">
        <v>6</v>
      </c>
      <c r="C9" s="129" t="s">
        <v>85</v>
      </c>
      <c r="D9" s="129" t="s">
        <v>86</v>
      </c>
    </row>
    <row r="10" spans="2:7" ht="24" customHeight="1" x14ac:dyDescent="0.25">
      <c r="B10" s="128">
        <v>7</v>
      </c>
      <c r="C10" s="129" t="s">
        <v>87</v>
      </c>
      <c r="D10" s="129" t="s">
        <v>81</v>
      </c>
    </row>
    <row r="11" spans="2:7" ht="24" customHeight="1" x14ac:dyDescent="0.25">
      <c r="B11" s="128">
        <v>8</v>
      </c>
      <c r="C11" s="129" t="s">
        <v>88</v>
      </c>
      <c r="D11" s="129" t="s">
        <v>81</v>
      </c>
    </row>
    <row r="12" spans="2:7" ht="24" customHeight="1" x14ac:dyDescent="0.25">
      <c r="B12" s="128">
        <v>9</v>
      </c>
      <c r="C12" s="129" t="s">
        <v>89</v>
      </c>
      <c r="D12" s="129" t="s">
        <v>90</v>
      </c>
    </row>
    <row r="13" spans="2:7" ht="24" customHeight="1" x14ac:dyDescent="0.25">
      <c r="B13" s="128">
        <v>10</v>
      </c>
      <c r="C13" s="129" t="s">
        <v>91</v>
      </c>
      <c r="D13" s="129" t="s">
        <v>90</v>
      </c>
    </row>
    <row r="14" spans="2:7" ht="24" customHeight="1" x14ac:dyDescent="0.25">
      <c r="G14" s="130"/>
    </row>
    <row r="15" spans="2:7" ht="24" customHeight="1" x14ac:dyDescent="0.25">
      <c r="B15" s="186" t="s">
        <v>92</v>
      </c>
      <c r="C15" s="186"/>
    </row>
    <row r="16" spans="2:7" ht="42.75" customHeight="1" x14ac:dyDescent="0.25">
      <c r="B16" s="187" t="s">
        <v>93</v>
      </c>
      <c r="C16" s="187"/>
      <c r="D16" s="187"/>
    </row>
    <row r="17" spans="2:4" ht="24" customHeight="1" x14ac:dyDescent="0.25">
      <c r="B17" s="188" t="s">
        <v>94</v>
      </c>
      <c r="C17" s="188"/>
      <c r="D17" s="188"/>
    </row>
    <row r="18" spans="2:4" ht="24" customHeight="1" x14ac:dyDescent="0.25">
      <c r="B18" s="188" t="s">
        <v>95</v>
      </c>
      <c r="C18" s="188"/>
      <c r="D18" s="188"/>
    </row>
  </sheetData>
  <mergeCells count="4">
    <mergeCell ref="B15:C15"/>
    <mergeCell ref="B16:D16"/>
    <mergeCell ref="B17:D17"/>
    <mergeCell ref="B18:D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4"/>
  <sheetViews>
    <sheetView rightToLeft="1" zoomScaleNormal="100" workbookViewId="0">
      <selection activeCell="K11" sqref="K11"/>
    </sheetView>
  </sheetViews>
  <sheetFormatPr defaultRowHeight="15" x14ac:dyDescent="0.25"/>
  <cols>
    <col min="1" max="1" width="4.28515625" customWidth="1"/>
    <col min="2" max="2" width="5.5703125" customWidth="1"/>
    <col min="3" max="3" width="17.85546875" bestFit="1" customWidth="1"/>
    <col min="4" max="5" width="19.42578125" customWidth="1"/>
    <col min="6" max="6" width="15.5703125" customWidth="1"/>
    <col min="7" max="7" width="5.5703125" customWidth="1"/>
  </cols>
  <sheetData>
    <row r="1" spans="1:8" ht="25.5" customHeight="1" thickBot="1" x14ac:dyDescent="0.3">
      <c r="A1" s="174" t="s">
        <v>70</v>
      </c>
      <c r="B1" s="174"/>
      <c r="C1" s="174"/>
      <c r="D1" s="174"/>
      <c r="E1" s="174"/>
      <c r="F1" s="174"/>
      <c r="G1" s="174"/>
      <c r="H1" s="174"/>
    </row>
    <row r="2" spans="1:8" ht="21" thickBot="1" x14ac:dyDescent="0.3">
      <c r="B2" s="15" t="s">
        <v>0</v>
      </c>
      <c r="C2" s="15" t="s">
        <v>64</v>
      </c>
      <c r="D2" s="85" t="s">
        <v>68</v>
      </c>
      <c r="E2" s="85" t="s">
        <v>65</v>
      </c>
      <c r="F2" s="15" t="s">
        <v>1</v>
      </c>
    </row>
    <row r="3" spans="1:8" ht="21" thickBot="1" x14ac:dyDescent="0.6">
      <c r="B3" s="12">
        <v>1</v>
      </c>
      <c r="C3" s="80" t="s">
        <v>7</v>
      </c>
      <c r="D3" s="18">
        <v>7467</v>
      </c>
      <c r="E3" s="19">
        <v>8667</v>
      </c>
      <c r="F3" s="11">
        <f t="shared" ref="F3:F34" si="0">D3*100/E3-100</f>
        <v>-13.845621322256832</v>
      </c>
    </row>
    <row r="4" spans="1:8" ht="21" thickBot="1" x14ac:dyDescent="0.6">
      <c r="B4" s="12">
        <v>2</v>
      </c>
      <c r="C4" s="80" t="s">
        <v>13</v>
      </c>
      <c r="D4" s="18">
        <v>5851</v>
      </c>
      <c r="E4" s="19">
        <v>6485</v>
      </c>
      <c r="F4" s="11">
        <f t="shared" si="0"/>
        <v>-9.7764070932922067</v>
      </c>
    </row>
    <row r="5" spans="1:8" ht="21" thickBot="1" x14ac:dyDescent="0.6">
      <c r="B5" s="12">
        <v>3</v>
      </c>
      <c r="C5" s="81" t="s">
        <v>20</v>
      </c>
      <c r="D5" s="18">
        <v>3872</v>
      </c>
      <c r="E5" s="19">
        <v>3633</v>
      </c>
      <c r="F5" s="11">
        <f t="shared" si="0"/>
        <v>6.5785851913019542</v>
      </c>
    </row>
    <row r="6" spans="1:8" ht="21" thickBot="1" x14ac:dyDescent="0.6">
      <c r="B6" s="12">
        <v>4</v>
      </c>
      <c r="C6" s="13" t="s">
        <v>22</v>
      </c>
      <c r="D6" s="18">
        <v>14093</v>
      </c>
      <c r="E6" s="19">
        <v>12906</v>
      </c>
      <c r="F6" s="11">
        <f t="shared" si="0"/>
        <v>9.1972725863939218</v>
      </c>
    </row>
    <row r="7" spans="1:8" ht="21" thickBot="1" x14ac:dyDescent="0.6">
      <c r="B7" s="12">
        <v>5</v>
      </c>
      <c r="C7" s="88" t="s">
        <v>5</v>
      </c>
      <c r="D7" s="83">
        <v>6017</v>
      </c>
      <c r="E7" s="84">
        <v>6160</v>
      </c>
      <c r="F7" s="11">
        <f t="shared" si="0"/>
        <v>-2.3214285714285694</v>
      </c>
    </row>
    <row r="8" spans="1:8" ht="21" thickBot="1" x14ac:dyDescent="0.6">
      <c r="B8" s="12">
        <v>6</v>
      </c>
      <c r="C8" s="80" t="s">
        <v>3</v>
      </c>
      <c r="D8" s="18">
        <v>1167</v>
      </c>
      <c r="E8" s="19">
        <v>1206</v>
      </c>
      <c r="F8" s="11">
        <f t="shared" si="0"/>
        <v>-3.2338308457711378</v>
      </c>
    </row>
    <row r="9" spans="1:8" ht="21" thickBot="1" x14ac:dyDescent="0.6">
      <c r="B9" s="12">
        <v>7</v>
      </c>
      <c r="C9" s="80" t="s">
        <v>2</v>
      </c>
      <c r="D9" s="18">
        <v>2698</v>
      </c>
      <c r="E9" s="19">
        <v>2989</v>
      </c>
      <c r="F9" s="11">
        <f t="shared" si="0"/>
        <v>-9.7356975577116032</v>
      </c>
    </row>
    <row r="10" spans="1:8" ht="21" thickBot="1" x14ac:dyDescent="0.6">
      <c r="B10" s="12">
        <v>8</v>
      </c>
      <c r="C10" s="80" t="s">
        <v>18</v>
      </c>
      <c r="D10" s="18">
        <v>26898</v>
      </c>
      <c r="E10" s="19">
        <v>34278</v>
      </c>
      <c r="F10" s="11">
        <f t="shared" si="0"/>
        <v>-21.529844214948369</v>
      </c>
    </row>
    <row r="11" spans="1:8" ht="21" thickBot="1" x14ac:dyDescent="0.6">
      <c r="B11" s="12">
        <v>9</v>
      </c>
      <c r="C11" s="80" t="s">
        <v>15</v>
      </c>
      <c r="D11" s="18">
        <v>2343</v>
      </c>
      <c r="E11" s="19">
        <v>2328</v>
      </c>
      <c r="F11" s="11">
        <f t="shared" si="0"/>
        <v>0.64432989690722309</v>
      </c>
    </row>
    <row r="12" spans="1:8" ht="21" thickBot="1" x14ac:dyDescent="0.6">
      <c r="B12" s="12">
        <v>10</v>
      </c>
      <c r="C12" s="80" t="s">
        <v>6</v>
      </c>
      <c r="D12" s="18">
        <v>1642</v>
      </c>
      <c r="E12" s="19">
        <v>1863</v>
      </c>
      <c r="F12" s="11">
        <f t="shared" si="0"/>
        <v>-11.862587224906065</v>
      </c>
    </row>
    <row r="13" spans="1:8" ht="21" thickBot="1" x14ac:dyDescent="0.6">
      <c r="B13" s="12">
        <v>11</v>
      </c>
      <c r="C13" s="80" t="s">
        <v>21</v>
      </c>
      <c r="D13" s="18">
        <v>14962</v>
      </c>
      <c r="E13" s="19">
        <v>15453</v>
      </c>
      <c r="F13" s="11">
        <f t="shared" si="0"/>
        <v>-3.1773765611855254</v>
      </c>
    </row>
    <row r="14" spans="1:8" ht="21" thickBot="1" x14ac:dyDescent="0.6">
      <c r="B14" s="12">
        <v>12</v>
      </c>
      <c r="C14" s="80" t="s">
        <v>31</v>
      </c>
      <c r="D14" s="18">
        <v>2515</v>
      </c>
      <c r="E14" s="19">
        <v>2976</v>
      </c>
      <c r="F14" s="11">
        <f t="shared" si="0"/>
        <v>-15.490591397849457</v>
      </c>
    </row>
    <row r="15" spans="1:8" ht="21" thickBot="1" x14ac:dyDescent="0.6">
      <c r="B15" s="12">
        <v>13</v>
      </c>
      <c r="C15" s="80" t="s">
        <v>16</v>
      </c>
      <c r="D15" s="18">
        <v>10960</v>
      </c>
      <c r="E15" s="19">
        <v>11035</v>
      </c>
      <c r="F15" s="11">
        <f t="shared" si="0"/>
        <v>-0.67965564114182087</v>
      </c>
    </row>
    <row r="16" spans="1:8" ht="21" thickBot="1" x14ac:dyDescent="0.6">
      <c r="B16" s="12">
        <v>14</v>
      </c>
      <c r="C16" s="80" t="s">
        <v>4</v>
      </c>
      <c r="D16" s="18">
        <v>2497</v>
      </c>
      <c r="E16" s="19">
        <v>2226</v>
      </c>
      <c r="F16" s="11">
        <f t="shared" si="0"/>
        <v>12.174303683737648</v>
      </c>
    </row>
    <row r="17" spans="2:6" ht="21" thickBot="1" x14ac:dyDescent="0.6">
      <c r="B17" s="12">
        <v>15</v>
      </c>
      <c r="C17" s="80" t="s">
        <v>17</v>
      </c>
      <c r="D17" s="18">
        <v>2906</v>
      </c>
      <c r="E17" s="19">
        <v>3050</v>
      </c>
      <c r="F17" s="11">
        <f t="shared" si="0"/>
        <v>-4.7213114754098342</v>
      </c>
    </row>
    <row r="18" spans="2:6" ht="21" thickBot="1" x14ac:dyDescent="0.6">
      <c r="B18" s="12">
        <v>16</v>
      </c>
      <c r="C18" s="80" t="s">
        <v>26</v>
      </c>
      <c r="D18" s="18">
        <v>5126</v>
      </c>
      <c r="E18" s="19">
        <v>5812</v>
      </c>
      <c r="F18" s="11">
        <f t="shared" si="0"/>
        <v>-11.803165863730214</v>
      </c>
    </row>
    <row r="19" spans="2:6" ht="21" thickBot="1" x14ac:dyDescent="0.6">
      <c r="B19" s="12">
        <v>17</v>
      </c>
      <c r="C19" s="80" t="s">
        <v>28</v>
      </c>
      <c r="D19" s="18">
        <v>14510</v>
      </c>
      <c r="E19" s="19">
        <v>15103</v>
      </c>
      <c r="F19" s="11">
        <f t="shared" si="0"/>
        <v>-3.9263722439250444</v>
      </c>
    </row>
    <row r="20" spans="2:6" ht="21" thickBot="1" x14ac:dyDescent="0.6">
      <c r="B20" s="12">
        <v>18</v>
      </c>
      <c r="C20" s="80" t="s">
        <v>19</v>
      </c>
      <c r="D20" s="18">
        <v>3678</v>
      </c>
      <c r="E20" s="19">
        <v>3645</v>
      </c>
      <c r="F20" s="11">
        <f t="shared" si="0"/>
        <v>0.90534979423868833</v>
      </c>
    </row>
    <row r="21" spans="2:6" ht="21" thickBot="1" x14ac:dyDescent="0.6">
      <c r="B21" s="12">
        <v>19</v>
      </c>
      <c r="C21" s="80" t="s">
        <v>24</v>
      </c>
      <c r="D21" s="18">
        <v>4054</v>
      </c>
      <c r="E21" s="19">
        <v>3946</v>
      </c>
      <c r="F21" s="11">
        <f t="shared" si="0"/>
        <v>2.736948808920431</v>
      </c>
    </row>
    <row r="22" spans="2:6" ht="21" thickBot="1" x14ac:dyDescent="0.6">
      <c r="B22" s="12">
        <v>20</v>
      </c>
      <c r="C22" s="80" t="s">
        <v>32</v>
      </c>
      <c r="D22" s="18">
        <v>2757</v>
      </c>
      <c r="E22" s="19">
        <v>3026</v>
      </c>
      <c r="F22" s="11">
        <f t="shared" si="0"/>
        <v>-8.8896232650363487</v>
      </c>
    </row>
    <row r="23" spans="2:6" ht="21" thickBot="1" x14ac:dyDescent="0.6">
      <c r="B23" s="12">
        <v>21</v>
      </c>
      <c r="C23" s="80" t="s">
        <v>27</v>
      </c>
      <c r="D23" s="18">
        <v>6546</v>
      </c>
      <c r="E23" s="19">
        <v>7257</v>
      </c>
      <c r="F23" s="11">
        <f t="shared" si="0"/>
        <v>-9.7974369574204161</v>
      </c>
    </row>
    <row r="24" spans="2:6" ht="21" thickBot="1" x14ac:dyDescent="0.6">
      <c r="B24" s="12">
        <v>22</v>
      </c>
      <c r="C24" s="81" t="s">
        <v>25</v>
      </c>
      <c r="D24" s="18">
        <v>5065</v>
      </c>
      <c r="E24" s="19">
        <v>4893</v>
      </c>
      <c r="F24" s="11">
        <f t="shared" si="0"/>
        <v>3.5152258328223951</v>
      </c>
    </row>
    <row r="25" spans="2:6" ht="21" thickBot="1" x14ac:dyDescent="0.6">
      <c r="B25" s="12">
        <v>23</v>
      </c>
      <c r="C25" s="80" t="s">
        <v>23</v>
      </c>
      <c r="D25" s="18">
        <v>2570</v>
      </c>
      <c r="E25" s="19">
        <v>2678</v>
      </c>
      <c r="F25" s="11">
        <f t="shared" si="0"/>
        <v>-4.0328603435399515</v>
      </c>
    </row>
    <row r="26" spans="2:6" ht="21" thickBot="1" x14ac:dyDescent="0.6">
      <c r="B26" s="12">
        <v>24</v>
      </c>
      <c r="C26" s="80" t="s">
        <v>10</v>
      </c>
      <c r="D26" s="18">
        <v>6594</v>
      </c>
      <c r="E26" s="19">
        <v>6081</v>
      </c>
      <c r="F26" s="11">
        <f t="shared" si="0"/>
        <v>8.4361124814997481</v>
      </c>
    </row>
    <row r="27" spans="2:6" ht="21" thickBot="1" x14ac:dyDescent="0.6">
      <c r="B27" s="12">
        <v>25</v>
      </c>
      <c r="C27" s="80" t="s">
        <v>14</v>
      </c>
      <c r="D27" s="18">
        <v>6996</v>
      </c>
      <c r="E27" s="19">
        <v>8212</v>
      </c>
      <c r="F27" s="11">
        <f t="shared" si="0"/>
        <v>-14.807598636142231</v>
      </c>
    </row>
    <row r="28" spans="2:6" ht="21" thickBot="1" x14ac:dyDescent="0.6">
      <c r="B28" s="12">
        <v>26</v>
      </c>
      <c r="C28" s="80" t="s">
        <v>29</v>
      </c>
      <c r="D28" s="18">
        <v>6556</v>
      </c>
      <c r="E28" s="19">
        <v>5461</v>
      </c>
      <c r="F28" s="11">
        <f t="shared" si="0"/>
        <v>20.051272660684859</v>
      </c>
    </row>
    <row r="29" spans="2:6" ht="21" thickBot="1" x14ac:dyDescent="0.6">
      <c r="B29" s="12">
        <v>27</v>
      </c>
      <c r="C29" s="80" t="s">
        <v>9</v>
      </c>
      <c r="D29" s="18">
        <v>11488</v>
      </c>
      <c r="E29" s="19">
        <v>11579</v>
      </c>
      <c r="F29" s="11">
        <f t="shared" si="0"/>
        <v>-0.78590551861127267</v>
      </c>
    </row>
    <row r="30" spans="2:6" ht="21" thickBot="1" x14ac:dyDescent="0.6">
      <c r="B30" s="12">
        <v>28</v>
      </c>
      <c r="C30" s="80" t="s">
        <v>30</v>
      </c>
      <c r="D30" s="18">
        <v>3716</v>
      </c>
      <c r="E30" s="19">
        <v>3853</v>
      </c>
      <c r="F30" s="11">
        <f t="shared" si="0"/>
        <v>-3.555670905787693</v>
      </c>
    </row>
    <row r="31" spans="2:6" ht="21" thickBot="1" x14ac:dyDescent="0.6">
      <c r="B31" s="12">
        <v>29</v>
      </c>
      <c r="C31" s="112" t="s">
        <v>11</v>
      </c>
      <c r="D31" s="68">
        <v>3853</v>
      </c>
      <c r="E31" s="69">
        <v>4549</v>
      </c>
      <c r="F31" s="11">
        <f t="shared" si="0"/>
        <v>-15.300065948560118</v>
      </c>
    </row>
    <row r="32" spans="2:6" ht="21" thickBot="1" x14ac:dyDescent="0.6">
      <c r="B32" s="12">
        <v>30</v>
      </c>
      <c r="C32" s="79" t="s">
        <v>8</v>
      </c>
      <c r="D32" s="68">
        <v>4210</v>
      </c>
      <c r="E32" s="69">
        <v>3918</v>
      </c>
      <c r="F32" s="70">
        <f t="shared" si="0"/>
        <v>7.4527820316487947</v>
      </c>
    </row>
    <row r="33" spans="2:6" ht="21" thickBot="1" x14ac:dyDescent="0.6">
      <c r="B33" s="12">
        <v>31</v>
      </c>
      <c r="C33" s="111" t="s">
        <v>12</v>
      </c>
      <c r="D33" s="68">
        <v>4119</v>
      </c>
      <c r="E33" s="69">
        <v>4185</v>
      </c>
      <c r="F33" s="70">
        <f t="shared" si="0"/>
        <v>-1.5770609318996378</v>
      </c>
    </row>
    <row r="34" spans="2:6" ht="21" thickBot="1" x14ac:dyDescent="0.6">
      <c r="B34" s="77" t="s">
        <v>33</v>
      </c>
      <c r="C34" s="78"/>
      <c r="D34" s="10">
        <v>197726</v>
      </c>
      <c r="E34" s="10">
        <v>209453</v>
      </c>
      <c r="F34" s="11">
        <f t="shared" si="0"/>
        <v>-5.5988694361026035</v>
      </c>
    </row>
  </sheetData>
  <autoFilter ref="B2:F2" xr:uid="{00000000-0009-0000-0000-000003000000}">
    <sortState xmlns:xlrd2="http://schemas.microsoft.com/office/spreadsheetml/2017/richdata2" ref="B5:F36">
      <sortCondition ref="C4"/>
    </sortState>
  </autoFilter>
  <mergeCells count="1">
    <mergeCell ref="A1:H1"/>
  </mergeCells>
  <pageMargins left="0" right="0" top="0" bottom="0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4"/>
  <sheetViews>
    <sheetView rightToLeft="1" workbookViewId="0">
      <selection activeCell="K11" sqref="K11"/>
    </sheetView>
  </sheetViews>
  <sheetFormatPr defaultColWidth="6" defaultRowHeight="16.5" x14ac:dyDescent="0.25"/>
  <cols>
    <col min="1" max="1" width="4.140625" style="1" customWidth="1"/>
    <col min="2" max="2" width="6.5703125" style="1" customWidth="1"/>
    <col min="3" max="3" width="16.85546875" style="1" bestFit="1" customWidth="1"/>
    <col min="4" max="5" width="24.140625" style="1" customWidth="1"/>
    <col min="6" max="6" width="15.85546875" style="1" bestFit="1" customWidth="1"/>
    <col min="7" max="7" width="7.5703125" style="1" customWidth="1"/>
    <col min="8" max="16384" width="6" style="1"/>
  </cols>
  <sheetData>
    <row r="1" spans="1:7" ht="28.5" customHeight="1" thickBot="1" x14ac:dyDescent="0.3">
      <c r="A1" s="175" t="s">
        <v>77</v>
      </c>
      <c r="B1" s="175"/>
      <c r="C1" s="175"/>
      <c r="D1" s="175"/>
      <c r="E1" s="175"/>
      <c r="F1" s="175"/>
      <c r="G1" s="124"/>
    </row>
    <row r="2" spans="1:7" ht="45" customHeight="1" thickBot="1" x14ac:dyDescent="0.3">
      <c r="B2" s="110" t="s">
        <v>0</v>
      </c>
      <c r="C2" s="10" t="s">
        <v>64</v>
      </c>
      <c r="D2" s="29" t="s">
        <v>71</v>
      </c>
      <c r="E2" s="29" t="s">
        <v>66</v>
      </c>
      <c r="F2" s="110" t="s">
        <v>34</v>
      </c>
    </row>
    <row r="3" spans="1:7" ht="21" thickBot="1" x14ac:dyDescent="0.3">
      <c r="B3" s="32">
        <v>1</v>
      </c>
      <c r="C3" s="94" t="s">
        <v>7</v>
      </c>
      <c r="D3" s="30">
        <v>48.640685683674839</v>
      </c>
      <c r="E3" s="31">
        <v>53.017191646475133</v>
      </c>
      <c r="F3" s="23">
        <f t="shared" ref="F3:F34" si="0">D3-E3</f>
        <v>-4.3765059628002945</v>
      </c>
      <c r="G3" s="7"/>
    </row>
    <row r="4" spans="1:7" ht="21" thickBot="1" x14ac:dyDescent="0.3">
      <c r="B4" s="32">
        <v>2</v>
      </c>
      <c r="C4" s="98" t="s">
        <v>13</v>
      </c>
      <c r="D4" s="30">
        <v>49.923090070073492</v>
      </c>
      <c r="E4" s="31">
        <v>52.474942174248262</v>
      </c>
      <c r="F4" s="23">
        <f t="shared" si="0"/>
        <v>-2.5518521041747704</v>
      </c>
      <c r="G4" s="7"/>
    </row>
    <row r="5" spans="1:7" ht="21" thickBot="1" x14ac:dyDescent="0.3">
      <c r="B5" s="32">
        <v>3</v>
      </c>
      <c r="C5" s="97" t="s">
        <v>20</v>
      </c>
      <c r="D5" s="99">
        <v>47.236570247933884</v>
      </c>
      <c r="E5" s="100">
        <v>56.344618772364434</v>
      </c>
      <c r="F5" s="23">
        <f t="shared" si="0"/>
        <v>-9.1080485244305507</v>
      </c>
      <c r="G5" s="7"/>
    </row>
    <row r="6" spans="1:7" ht="21" thickBot="1" x14ac:dyDescent="0.3">
      <c r="B6" s="32">
        <v>4</v>
      </c>
      <c r="C6" s="94" t="s">
        <v>22</v>
      </c>
      <c r="D6" s="30">
        <v>49.946782090399488</v>
      </c>
      <c r="E6" s="31">
        <v>56.144428947776227</v>
      </c>
      <c r="F6" s="23">
        <f t="shared" si="0"/>
        <v>-6.1976468573767391</v>
      </c>
      <c r="G6" s="7"/>
    </row>
    <row r="7" spans="1:7" ht="21" thickBot="1" x14ac:dyDescent="0.3">
      <c r="B7" s="32">
        <v>5</v>
      </c>
      <c r="C7" s="94" t="s">
        <v>5</v>
      </c>
      <c r="D7" s="30">
        <v>48.030580023267412</v>
      </c>
      <c r="E7" s="31">
        <v>51.801948051948052</v>
      </c>
      <c r="F7" s="23">
        <f t="shared" si="0"/>
        <v>-3.7713680286806408</v>
      </c>
      <c r="G7" s="7"/>
    </row>
    <row r="8" spans="1:7" ht="21" thickBot="1" x14ac:dyDescent="0.3">
      <c r="B8" s="32">
        <v>6</v>
      </c>
      <c r="C8" s="94" t="s">
        <v>3</v>
      </c>
      <c r="D8" s="30">
        <v>50.556983718937445</v>
      </c>
      <c r="E8" s="31">
        <v>57.296849087893861</v>
      </c>
      <c r="F8" s="23">
        <f t="shared" si="0"/>
        <v>-6.7398653689564156</v>
      </c>
      <c r="G8" s="7"/>
    </row>
    <row r="9" spans="1:7" ht="21" thickBot="1" x14ac:dyDescent="0.3">
      <c r="B9" s="32">
        <v>7</v>
      </c>
      <c r="C9" s="94" t="s">
        <v>2</v>
      </c>
      <c r="D9" s="30">
        <v>56.819866567828022</v>
      </c>
      <c r="E9" s="31">
        <v>61.75978588156574</v>
      </c>
      <c r="F9" s="23">
        <f t="shared" si="0"/>
        <v>-4.9399193137377182</v>
      </c>
      <c r="G9" s="7"/>
    </row>
    <row r="10" spans="1:7" ht="21" thickBot="1" x14ac:dyDescent="0.3">
      <c r="B10" s="32">
        <v>8</v>
      </c>
      <c r="C10" s="94" t="s">
        <v>18</v>
      </c>
      <c r="D10" s="30">
        <v>52.509480258755296</v>
      </c>
      <c r="E10" s="31">
        <v>55.367874438415313</v>
      </c>
      <c r="F10" s="23">
        <f t="shared" si="0"/>
        <v>-2.8583941796600172</v>
      </c>
      <c r="G10" s="7"/>
    </row>
    <row r="11" spans="1:7" ht="21" thickBot="1" x14ac:dyDescent="0.3">
      <c r="B11" s="32">
        <v>9</v>
      </c>
      <c r="C11" s="93" t="s">
        <v>15</v>
      </c>
      <c r="D11" s="30">
        <v>45.241143832693126</v>
      </c>
      <c r="E11" s="31">
        <v>49.656357388316152</v>
      </c>
      <c r="F11" s="23">
        <f t="shared" si="0"/>
        <v>-4.4152135556230263</v>
      </c>
      <c r="G11" s="7"/>
    </row>
    <row r="12" spans="1:7" ht="21" thickBot="1" x14ac:dyDescent="0.3">
      <c r="B12" s="32">
        <v>10</v>
      </c>
      <c r="C12" s="94" t="s">
        <v>6</v>
      </c>
      <c r="D12" s="30">
        <v>56.881851400730817</v>
      </c>
      <c r="E12" s="31">
        <v>58.02469135802469</v>
      </c>
      <c r="F12" s="23">
        <f t="shared" si="0"/>
        <v>-1.142839957293873</v>
      </c>
      <c r="G12" s="7"/>
    </row>
    <row r="13" spans="1:7" ht="21" thickBot="1" x14ac:dyDescent="0.3">
      <c r="B13" s="32">
        <v>11</v>
      </c>
      <c r="C13" s="93" t="s">
        <v>21</v>
      </c>
      <c r="D13" s="30">
        <v>49.913113220157733</v>
      </c>
      <c r="E13" s="31">
        <v>53.523587652882938</v>
      </c>
      <c r="F13" s="23">
        <f t="shared" si="0"/>
        <v>-3.610474432725205</v>
      </c>
      <c r="G13" s="7"/>
    </row>
    <row r="14" spans="1:7" ht="21" thickBot="1" x14ac:dyDescent="0.3">
      <c r="B14" s="32">
        <v>12</v>
      </c>
      <c r="C14" s="94" t="s">
        <v>31</v>
      </c>
      <c r="D14" s="30">
        <v>56.461232604373755</v>
      </c>
      <c r="E14" s="31">
        <v>59.475806451612904</v>
      </c>
      <c r="F14" s="23">
        <f t="shared" si="0"/>
        <v>-3.0145738472391486</v>
      </c>
      <c r="G14" s="7"/>
    </row>
    <row r="15" spans="1:7" ht="21" thickBot="1" x14ac:dyDescent="0.3">
      <c r="B15" s="32">
        <v>13</v>
      </c>
      <c r="C15" s="94" t="s">
        <v>16</v>
      </c>
      <c r="D15" s="30">
        <v>54.917883211678834</v>
      </c>
      <c r="E15" s="31">
        <v>57.27231536021749</v>
      </c>
      <c r="F15" s="23">
        <f t="shared" si="0"/>
        <v>-2.3544321485386561</v>
      </c>
      <c r="G15" s="7"/>
    </row>
    <row r="16" spans="1:7" ht="21" thickBot="1" x14ac:dyDescent="0.3">
      <c r="B16" s="32">
        <v>14</v>
      </c>
      <c r="C16" s="94" t="s">
        <v>4</v>
      </c>
      <c r="D16" s="30">
        <v>48.698438125750904</v>
      </c>
      <c r="E16" s="31">
        <v>53.773584905660378</v>
      </c>
      <c r="F16" s="23">
        <f t="shared" si="0"/>
        <v>-5.075146779909474</v>
      </c>
      <c r="G16" s="7"/>
    </row>
    <row r="17" spans="2:7" ht="21" thickBot="1" x14ac:dyDescent="0.3">
      <c r="B17" s="32">
        <v>15</v>
      </c>
      <c r="C17" s="94" t="s">
        <v>17</v>
      </c>
      <c r="D17" s="30">
        <v>65.65726083964212</v>
      </c>
      <c r="E17" s="31">
        <v>68.426229508196727</v>
      </c>
      <c r="F17" s="23">
        <f t="shared" si="0"/>
        <v>-2.7689686685546064</v>
      </c>
      <c r="G17" s="7"/>
    </row>
    <row r="18" spans="2:7" ht="21" thickBot="1" x14ac:dyDescent="0.3">
      <c r="B18" s="32">
        <v>16</v>
      </c>
      <c r="C18" s="94" t="s">
        <v>26</v>
      </c>
      <c r="D18" s="30">
        <v>57.393679282091298</v>
      </c>
      <c r="E18" s="31">
        <v>53.475567790777703</v>
      </c>
      <c r="F18" s="23">
        <f t="shared" si="0"/>
        <v>3.9181114913135957</v>
      </c>
      <c r="G18" s="7"/>
    </row>
    <row r="19" spans="2:7" ht="21" thickBot="1" x14ac:dyDescent="0.3">
      <c r="B19" s="32">
        <v>17</v>
      </c>
      <c r="C19" s="94" t="s">
        <v>28</v>
      </c>
      <c r="D19" s="30">
        <v>58.959338387319093</v>
      </c>
      <c r="E19" s="31">
        <v>57.637555452559091</v>
      </c>
      <c r="F19" s="23">
        <f t="shared" si="0"/>
        <v>1.3217829347600016</v>
      </c>
      <c r="G19" s="7"/>
    </row>
    <row r="20" spans="2:7" ht="21" thickBot="1" x14ac:dyDescent="0.3">
      <c r="B20" s="32">
        <v>18</v>
      </c>
      <c r="C20" s="94" t="s">
        <v>19</v>
      </c>
      <c r="D20" s="30">
        <v>49.728113104948342</v>
      </c>
      <c r="E20" s="31">
        <v>58.792866941015092</v>
      </c>
      <c r="F20" s="23">
        <f t="shared" si="0"/>
        <v>-9.0647538360667497</v>
      </c>
      <c r="G20" s="7"/>
    </row>
    <row r="21" spans="2:7" ht="21" thickBot="1" x14ac:dyDescent="0.3">
      <c r="B21" s="32">
        <v>19</v>
      </c>
      <c r="C21" s="94" t="s">
        <v>24</v>
      </c>
      <c r="D21" s="30">
        <v>57.424765663542182</v>
      </c>
      <c r="E21" s="31">
        <v>67.688798783578306</v>
      </c>
      <c r="F21" s="23">
        <f t="shared" si="0"/>
        <v>-10.264033120036125</v>
      </c>
      <c r="G21" s="7"/>
    </row>
    <row r="22" spans="2:7" ht="21" thickBot="1" x14ac:dyDescent="0.3">
      <c r="B22" s="32">
        <v>20</v>
      </c>
      <c r="C22" s="94" t="s">
        <v>32</v>
      </c>
      <c r="D22" s="30">
        <v>49.183895538628946</v>
      </c>
      <c r="E22" s="31">
        <v>46.662260409781894</v>
      </c>
      <c r="F22" s="23">
        <f t="shared" si="0"/>
        <v>2.521635128847052</v>
      </c>
      <c r="G22" s="7"/>
    </row>
    <row r="23" spans="2:7" ht="21" thickBot="1" x14ac:dyDescent="0.3">
      <c r="B23" s="32">
        <v>21</v>
      </c>
      <c r="C23" s="94" t="s">
        <v>27</v>
      </c>
      <c r="D23" s="30">
        <v>55.514818209593642</v>
      </c>
      <c r="E23" s="31">
        <v>61.885076477883423</v>
      </c>
      <c r="F23" s="23">
        <f t="shared" si="0"/>
        <v>-6.3702582682897813</v>
      </c>
      <c r="G23" s="7"/>
    </row>
    <row r="24" spans="2:7" ht="21" thickBot="1" x14ac:dyDescent="0.3">
      <c r="B24" s="32">
        <v>22</v>
      </c>
      <c r="C24" s="94" t="s">
        <v>25</v>
      </c>
      <c r="D24" s="30">
        <v>47.936821322803553</v>
      </c>
      <c r="E24" s="31">
        <v>51.072961373390555</v>
      </c>
      <c r="F24" s="23">
        <f t="shared" si="0"/>
        <v>-3.1361400505870023</v>
      </c>
      <c r="G24" s="7"/>
    </row>
    <row r="25" spans="2:7" ht="21" thickBot="1" x14ac:dyDescent="0.3">
      <c r="B25" s="32">
        <v>23</v>
      </c>
      <c r="C25" s="94" t="s">
        <v>23</v>
      </c>
      <c r="D25" s="30">
        <v>58.599221789883266</v>
      </c>
      <c r="E25" s="31">
        <v>67.774458551157579</v>
      </c>
      <c r="F25" s="23">
        <f t="shared" si="0"/>
        <v>-9.1752367612743129</v>
      </c>
      <c r="G25" s="7"/>
    </row>
    <row r="26" spans="2:7" ht="21" thickBot="1" x14ac:dyDescent="0.3">
      <c r="B26" s="32">
        <v>24</v>
      </c>
      <c r="C26" s="94" t="s">
        <v>10</v>
      </c>
      <c r="D26" s="30">
        <v>66.029723991507424</v>
      </c>
      <c r="E26" s="31">
        <v>65.235980924190102</v>
      </c>
      <c r="F26" s="23">
        <f t="shared" si="0"/>
        <v>0.79374306731732247</v>
      </c>
      <c r="G26" s="7"/>
    </row>
    <row r="27" spans="2:7" ht="21" thickBot="1" x14ac:dyDescent="0.3">
      <c r="B27" s="32">
        <v>25</v>
      </c>
      <c r="C27" s="94" t="s">
        <v>14</v>
      </c>
      <c r="D27" s="30">
        <v>56.918238993710695</v>
      </c>
      <c r="E27" s="31">
        <v>59.754018509498295</v>
      </c>
      <c r="F27" s="23">
        <f t="shared" si="0"/>
        <v>-2.8357795157875998</v>
      </c>
      <c r="G27" s="7"/>
    </row>
    <row r="28" spans="2:7" ht="21" thickBot="1" x14ac:dyDescent="0.3">
      <c r="B28" s="32">
        <v>26</v>
      </c>
      <c r="C28" s="94" t="s">
        <v>29</v>
      </c>
      <c r="D28" s="30">
        <v>56.101281269066504</v>
      </c>
      <c r="E28" s="31">
        <v>57.004211682841969</v>
      </c>
      <c r="F28" s="23">
        <f t="shared" si="0"/>
        <v>-0.90293041377546501</v>
      </c>
      <c r="G28" s="7"/>
    </row>
    <row r="29" spans="2:7" ht="21" thickBot="1" x14ac:dyDescent="0.3">
      <c r="B29" s="32">
        <v>27</v>
      </c>
      <c r="C29" s="94" t="s">
        <v>9</v>
      </c>
      <c r="D29" s="30">
        <v>58.217270194986071</v>
      </c>
      <c r="E29" s="31">
        <v>59.331548492961396</v>
      </c>
      <c r="F29" s="23">
        <f t="shared" si="0"/>
        <v>-1.114278297975325</v>
      </c>
      <c r="G29" s="7"/>
    </row>
    <row r="30" spans="2:7" ht="21" thickBot="1" x14ac:dyDescent="0.3">
      <c r="B30" s="32">
        <v>28</v>
      </c>
      <c r="C30" s="94" t="s">
        <v>30</v>
      </c>
      <c r="D30" s="30">
        <v>46.232508073196989</v>
      </c>
      <c r="E30" s="31">
        <v>51.025175188165065</v>
      </c>
      <c r="F30" s="23">
        <f t="shared" si="0"/>
        <v>-4.7926671149680757</v>
      </c>
      <c r="G30" s="7"/>
    </row>
    <row r="31" spans="2:7" ht="21" thickBot="1" x14ac:dyDescent="0.3">
      <c r="B31" s="32">
        <v>29</v>
      </c>
      <c r="C31" s="94" t="s">
        <v>11</v>
      </c>
      <c r="D31" s="30">
        <v>61.406696080975863</v>
      </c>
      <c r="E31" s="31">
        <v>54.363596394812049</v>
      </c>
      <c r="F31" s="23">
        <f t="shared" si="0"/>
        <v>7.0430996861638135</v>
      </c>
      <c r="G31" s="7"/>
    </row>
    <row r="32" spans="2:7" ht="21" thickBot="1" x14ac:dyDescent="0.3">
      <c r="B32" s="32">
        <v>30</v>
      </c>
      <c r="C32" s="95" t="s">
        <v>8</v>
      </c>
      <c r="D32" s="74">
        <v>47.933491686460805</v>
      </c>
      <c r="E32" s="75">
        <v>53.343542623787648</v>
      </c>
      <c r="F32" s="23">
        <f t="shared" si="0"/>
        <v>-5.4100509373268437</v>
      </c>
      <c r="G32" s="7"/>
    </row>
    <row r="33" spans="2:7" ht="21" thickBot="1" x14ac:dyDescent="0.3">
      <c r="B33" s="32">
        <v>31</v>
      </c>
      <c r="C33" s="96" t="s">
        <v>12</v>
      </c>
      <c r="D33" s="74">
        <v>65.088613741199325</v>
      </c>
      <c r="E33" s="75">
        <v>68.960573476702507</v>
      </c>
      <c r="F33" s="73">
        <f t="shared" si="0"/>
        <v>-3.8719597355031823</v>
      </c>
      <c r="G33" s="7"/>
    </row>
    <row r="34" spans="2:7" ht="21" thickBot="1" x14ac:dyDescent="0.3">
      <c r="B34" s="91" t="s">
        <v>33</v>
      </c>
      <c r="C34" s="92"/>
      <c r="D34" s="23">
        <v>53.936255221872692</v>
      </c>
      <c r="E34" s="23">
        <v>56.812745580154022</v>
      </c>
      <c r="F34" s="23">
        <f t="shared" si="0"/>
        <v>-2.8764903582813304</v>
      </c>
      <c r="G34" s="7"/>
    </row>
  </sheetData>
  <autoFilter ref="B2:F2" xr:uid="{00000000-0009-0000-0000-000007000000}">
    <sortState xmlns:xlrd2="http://schemas.microsoft.com/office/spreadsheetml/2017/richdata2" ref="B3:F34">
      <sortCondition ref="C2"/>
    </sortState>
  </autoFilter>
  <mergeCells count="1">
    <mergeCell ref="A1:F1"/>
  </mergeCells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7"/>
  <sheetViews>
    <sheetView rightToLeft="1" zoomScaleNormal="100" workbookViewId="0">
      <selection activeCell="J18" sqref="J18"/>
    </sheetView>
  </sheetViews>
  <sheetFormatPr defaultColWidth="6" defaultRowHeight="16.5" x14ac:dyDescent="0.25"/>
  <cols>
    <col min="1" max="1" width="5.28515625" style="1" customWidth="1"/>
    <col min="2" max="2" width="4.7109375" style="1" customWidth="1"/>
    <col min="3" max="3" width="17.85546875" style="1" bestFit="1" customWidth="1"/>
    <col min="4" max="5" width="23.28515625" style="1" customWidth="1"/>
    <col min="6" max="6" width="18.5703125" style="1" customWidth="1"/>
    <col min="7" max="16384" width="6" style="1"/>
  </cols>
  <sheetData>
    <row r="1" spans="1:6" ht="27" customHeight="1" thickBot="1" x14ac:dyDescent="0.3">
      <c r="A1" s="176" t="s">
        <v>75</v>
      </c>
      <c r="B1" s="176"/>
      <c r="C1" s="176"/>
      <c r="D1" s="176"/>
      <c r="E1" s="176"/>
      <c r="F1" s="176"/>
    </row>
    <row r="2" spans="1:6" ht="46.5" customHeight="1" thickBot="1" x14ac:dyDescent="0.3">
      <c r="B2" s="110" t="s">
        <v>0</v>
      </c>
      <c r="C2" s="10" t="s">
        <v>64</v>
      </c>
      <c r="D2" s="22" t="s">
        <v>72</v>
      </c>
      <c r="E2" s="22" t="s">
        <v>76</v>
      </c>
      <c r="F2" s="22" t="s">
        <v>61</v>
      </c>
    </row>
    <row r="3" spans="1:6" ht="21" thickBot="1" x14ac:dyDescent="0.3">
      <c r="B3" s="32">
        <v>1</v>
      </c>
      <c r="C3" s="80" t="s">
        <v>7</v>
      </c>
      <c r="D3" s="24">
        <v>3.7632248560332129</v>
      </c>
      <c r="E3" s="25">
        <v>2.446059766932041</v>
      </c>
      <c r="F3" s="23">
        <f t="shared" ref="F3:F34" si="0">D3-E3</f>
        <v>1.3171650891011719</v>
      </c>
    </row>
    <row r="4" spans="1:6" ht="21" thickBot="1" x14ac:dyDescent="0.3">
      <c r="B4" s="32">
        <v>2</v>
      </c>
      <c r="C4" s="13" t="s">
        <v>13</v>
      </c>
      <c r="D4" s="26">
        <v>4.050589642796103</v>
      </c>
      <c r="E4" s="27">
        <v>3.1765612952968389</v>
      </c>
      <c r="F4" s="23">
        <f t="shared" si="0"/>
        <v>0.87402834749926406</v>
      </c>
    </row>
    <row r="5" spans="1:6" ht="21" thickBot="1" x14ac:dyDescent="0.3">
      <c r="B5" s="32">
        <v>3</v>
      </c>
      <c r="C5" s="88" t="s">
        <v>20</v>
      </c>
      <c r="D5" s="89">
        <v>7.205578512396694</v>
      </c>
      <c r="E5" s="90">
        <v>5.3949903660886322</v>
      </c>
      <c r="F5" s="23">
        <f t="shared" si="0"/>
        <v>1.8105881463080618</v>
      </c>
    </row>
    <row r="6" spans="1:6" ht="21" thickBot="1" x14ac:dyDescent="0.3">
      <c r="B6" s="32">
        <v>4</v>
      </c>
      <c r="C6" s="80" t="s">
        <v>22</v>
      </c>
      <c r="D6" s="26">
        <v>5.094727879088909</v>
      </c>
      <c r="E6" s="27">
        <v>3.8586703858670384</v>
      </c>
      <c r="F6" s="23">
        <f t="shared" si="0"/>
        <v>1.2360574932218706</v>
      </c>
    </row>
    <row r="7" spans="1:6" ht="21" thickBot="1" x14ac:dyDescent="0.3">
      <c r="B7" s="32">
        <v>5</v>
      </c>
      <c r="C7" s="80" t="s">
        <v>5</v>
      </c>
      <c r="D7" s="26">
        <v>5.0191125145421305</v>
      </c>
      <c r="E7" s="27">
        <v>4.6266233766233764</v>
      </c>
      <c r="F7" s="23">
        <f t="shared" si="0"/>
        <v>0.39248913791875406</v>
      </c>
    </row>
    <row r="8" spans="1:6" ht="21" thickBot="1" x14ac:dyDescent="0.3">
      <c r="B8" s="32">
        <v>6</v>
      </c>
      <c r="C8" s="80" t="s">
        <v>3</v>
      </c>
      <c r="D8" s="26">
        <v>5.1413881748071981</v>
      </c>
      <c r="E8" s="27">
        <v>6.0530679933665006</v>
      </c>
      <c r="F8" s="23">
        <f t="shared" si="0"/>
        <v>-0.91167981855930247</v>
      </c>
    </row>
    <row r="9" spans="1:6" ht="21" thickBot="1" x14ac:dyDescent="0.3">
      <c r="B9" s="32">
        <v>7</v>
      </c>
      <c r="C9" s="80" t="s">
        <v>2</v>
      </c>
      <c r="D9" s="26">
        <v>5.3743513713862123</v>
      </c>
      <c r="E9" s="27">
        <v>4.3827367012378726</v>
      </c>
      <c r="F9" s="23">
        <f t="shared" si="0"/>
        <v>0.99161467014833971</v>
      </c>
    </row>
    <row r="10" spans="1:6" ht="21" thickBot="1" x14ac:dyDescent="0.3">
      <c r="B10" s="32">
        <v>8</v>
      </c>
      <c r="C10" s="80" t="s">
        <v>18</v>
      </c>
      <c r="D10" s="26">
        <v>4.2196445832403899</v>
      </c>
      <c r="E10" s="27">
        <v>2.7714569111383396</v>
      </c>
      <c r="F10" s="23">
        <f t="shared" si="0"/>
        <v>1.4481876721020503</v>
      </c>
    </row>
    <row r="11" spans="1:6" ht="21" thickBot="1" x14ac:dyDescent="0.3">
      <c r="B11" s="32">
        <v>9</v>
      </c>
      <c r="C11" s="80" t="s">
        <v>15</v>
      </c>
      <c r="D11" s="26">
        <v>4.0546308151941952</v>
      </c>
      <c r="E11" s="27">
        <v>3.4364261168384878</v>
      </c>
      <c r="F11" s="23">
        <f t="shared" si="0"/>
        <v>0.61820469835570746</v>
      </c>
    </row>
    <row r="12" spans="1:6" ht="21" thickBot="1" x14ac:dyDescent="0.3">
      <c r="B12" s="32">
        <v>10</v>
      </c>
      <c r="C12" s="81" t="s">
        <v>6</v>
      </c>
      <c r="D12" s="26">
        <v>7.4299634591961023</v>
      </c>
      <c r="E12" s="27">
        <v>7.1390230810520663</v>
      </c>
      <c r="F12" s="23">
        <f t="shared" si="0"/>
        <v>0.29094037814403606</v>
      </c>
    </row>
    <row r="13" spans="1:6" ht="21" thickBot="1" x14ac:dyDescent="0.3">
      <c r="B13" s="32">
        <v>11</v>
      </c>
      <c r="C13" s="80" t="s">
        <v>21</v>
      </c>
      <c r="D13" s="26">
        <v>7.4321614757385372</v>
      </c>
      <c r="E13" s="27">
        <v>5.3905390539053908</v>
      </c>
      <c r="F13" s="23">
        <f t="shared" si="0"/>
        <v>2.0416224218331465</v>
      </c>
    </row>
    <row r="14" spans="1:6" ht="21" thickBot="1" x14ac:dyDescent="0.3">
      <c r="B14" s="32">
        <v>12</v>
      </c>
      <c r="C14" s="80" t="s">
        <v>31</v>
      </c>
      <c r="D14" s="26">
        <v>7.3956262425447319</v>
      </c>
      <c r="E14" s="27">
        <v>7.157258064516129</v>
      </c>
      <c r="F14" s="23">
        <f t="shared" si="0"/>
        <v>0.23836817802860288</v>
      </c>
    </row>
    <row r="15" spans="1:6" ht="21" thickBot="1" x14ac:dyDescent="0.3">
      <c r="B15" s="32">
        <v>13</v>
      </c>
      <c r="C15" s="80" t="s">
        <v>16</v>
      </c>
      <c r="D15" s="26">
        <v>3.0109489051094891</v>
      </c>
      <c r="E15" s="27">
        <v>2.3380154055278659</v>
      </c>
      <c r="F15" s="23">
        <f t="shared" si="0"/>
        <v>0.67293349958162318</v>
      </c>
    </row>
    <row r="16" spans="1:6" ht="21" thickBot="1" x14ac:dyDescent="0.3">
      <c r="B16" s="32">
        <v>14</v>
      </c>
      <c r="C16" s="80" t="s">
        <v>4</v>
      </c>
      <c r="D16" s="26">
        <v>7.1686023227873452</v>
      </c>
      <c r="E16" s="27">
        <v>6.0646900269541781</v>
      </c>
      <c r="F16" s="23">
        <f t="shared" si="0"/>
        <v>1.1039122958331671</v>
      </c>
    </row>
    <row r="17" spans="2:6" ht="21" thickBot="1" x14ac:dyDescent="0.3">
      <c r="B17" s="32">
        <v>15</v>
      </c>
      <c r="C17" s="80" t="s">
        <v>17</v>
      </c>
      <c r="D17" s="26">
        <v>6.6070199587061254</v>
      </c>
      <c r="E17" s="27">
        <v>6.4590163934426226</v>
      </c>
      <c r="F17" s="23">
        <f t="shared" si="0"/>
        <v>0.14800356526350278</v>
      </c>
    </row>
    <row r="18" spans="2:6" ht="21" thickBot="1" x14ac:dyDescent="0.3">
      <c r="B18" s="32">
        <v>16</v>
      </c>
      <c r="C18" s="80" t="s">
        <v>26</v>
      </c>
      <c r="D18" s="26">
        <v>6.1841591884510336</v>
      </c>
      <c r="E18" s="27">
        <v>6.5726083964211979</v>
      </c>
      <c r="F18" s="23">
        <f t="shared" si="0"/>
        <v>-0.38844920797016425</v>
      </c>
    </row>
    <row r="19" spans="2:6" ht="21" thickBot="1" x14ac:dyDescent="0.3">
      <c r="B19" s="32">
        <v>17</v>
      </c>
      <c r="C19" s="80" t="s">
        <v>28</v>
      </c>
      <c r="D19" s="26">
        <v>6.3335630599586494</v>
      </c>
      <c r="E19" s="27">
        <v>5.8862477653446339</v>
      </c>
      <c r="F19" s="23">
        <f t="shared" si="0"/>
        <v>0.44731529461401554</v>
      </c>
    </row>
    <row r="20" spans="2:6" ht="21" thickBot="1" x14ac:dyDescent="0.3">
      <c r="B20" s="32">
        <v>18</v>
      </c>
      <c r="C20" s="80" t="s">
        <v>19</v>
      </c>
      <c r="D20" s="26">
        <v>9.6519847743338776</v>
      </c>
      <c r="E20" s="27">
        <v>6.5020576131687244</v>
      </c>
      <c r="F20" s="23">
        <f t="shared" si="0"/>
        <v>3.1499271611651531</v>
      </c>
    </row>
    <row r="21" spans="2:6" ht="21" thickBot="1" x14ac:dyDescent="0.3">
      <c r="B21" s="32">
        <v>19</v>
      </c>
      <c r="C21" s="80" t="s">
        <v>24</v>
      </c>
      <c r="D21" s="26">
        <v>5.180069067587568</v>
      </c>
      <c r="E21" s="27">
        <v>2.4835276229092753</v>
      </c>
      <c r="F21" s="23">
        <f t="shared" si="0"/>
        <v>2.6965414446782927</v>
      </c>
    </row>
    <row r="22" spans="2:6" ht="21" thickBot="1" x14ac:dyDescent="0.3">
      <c r="B22" s="32">
        <v>20</v>
      </c>
      <c r="C22" s="81" t="s">
        <v>32</v>
      </c>
      <c r="D22" s="26">
        <v>4.3525571273122958</v>
      </c>
      <c r="E22" s="27">
        <v>6.2128222075346997</v>
      </c>
      <c r="F22" s="23">
        <f t="shared" si="0"/>
        <v>-1.8602650802224039</v>
      </c>
    </row>
    <row r="23" spans="2:6" ht="21" thickBot="1" x14ac:dyDescent="0.3">
      <c r="B23" s="32">
        <v>21</v>
      </c>
      <c r="C23" s="80" t="s">
        <v>27</v>
      </c>
      <c r="D23" s="26">
        <v>6.3244729605866175</v>
      </c>
      <c r="E23" s="27">
        <v>5.3190023425657982</v>
      </c>
      <c r="F23" s="23">
        <f t="shared" si="0"/>
        <v>1.0054706180208193</v>
      </c>
    </row>
    <row r="24" spans="2:6" ht="21" thickBot="1" x14ac:dyDescent="0.3">
      <c r="B24" s="32">
        <v>22</v>
      </c>
      <c r="C24" s="80" t="s">
        <v>25</v>
      </c>
      <c r="D24" s="26">
        <v>7.36426456071076</v>
      </c>
      <c r="E24" s="27">
        <v>6.0290210504802779</v>
      </c>
      <c r="F24" s="23">
        <f t="shared" si="0"/>
        <v>1.335243510230482</v>
      </c>
    </row>
    <row r="25" spans="2:6" ht="21" thickBot="1" x14ac:dyDescent="0.3">
      <c r="B25" s="32">
        <v>23</v>
      </c>
      <c r="C25" s="80" t="s">
        <v>23</v>
      </c>
      <c r="D25" s="26">
        <v>4.7081712062256811</v>
      </c>
      <c r="E25" s="27">
        <v>3.51008215085885</v>
      </c>
      <c r="F25" s="23">
        <f t="shared" si="0"/>
        <v>1.1980890553668311</v>
      </c>
    </row>
    <row r="26" spans="2:6" ht="21" thickBot="1" x14ac:dyDescent="0.3">
      <c r="B26" s="32">
        <v>24</v>
      </c>
      <c r="C26" s="80" t="s">
        <v>10</v>
      </c>
      <c r="D26" s="26">
        <v>5.6566575674855928</v>
      </c>
      <c r="E26" s="27">
        <v>5.7062983061996384</v>
      </c>
      <c r="F26" s="23">
        <f t="shared" si="0"/>
        <v>-4.9640738714045618E-2</v>
      </c>
    </row>
    <row r="27" spans="2:6" ht="21" thickBot="1" x14ac:dyDescent="0.3">
      <c r="B27" s="32">
        <v>25</v>
      </c>
      <c r="C27" s="80" t="s">
        <v>14</v>
      </c>
      <c r="D27" s="26">
        <v>3.8593481989708405</v>
      </c>
      <c r="E27" s="27">
        <v>2.8616658548465659</v>
      </c>
      <c r="F27" s="23">
        <f t="shared" si="0"/>
        <v>0.99768234412427459</v>
      </c>
    </row>
    <row r="28" spans="2:6" ht="21" thickBot="1" x14ac:dyDescent="0.3">
      <c r="B28" s="32">
        <v>26</v>
      </c>
      <c r="C28" s="80" t="s">
        <v>29</v>
      </c>
      <c r="D28" s="26">
        <v>7.8401464307504574</v>
      </c>
      <c r="E28" s="27">
        <v>7.4711591283647687</v>
      </c>
      <c r="F28" s="23">
        <f t="shared" si="0"/>
        <v>0.36898730238568866</v>
      </c>
    </row>
    <row r="29" spans="2:6" ht="21" thickBot="1" x14ac:dyDescent="0.3">
      <c r="B29" s="32">
        <v>27</v>
      </c>
      <c r="C29" s="80" t="s">
        <v>9</v>
      </c>
      <c r="D29" s="26">
        <v>3.2033426183844012</v>
      </c>
      <c r="E29" s="27">
        <v>2.8931686674151482</v>
      </c>
      <c r="F29" s="23">
        <f t="shared" si="0"/>
        <v>0.31017395096925293</v>
      </c>
    </row>
    <row r="30" spans="2:6" ht="21" thickBot="1" x14ac:dyDescent="0.3">
      <c r="B30" s="32">
        <v>28</v>
      </c>
      <c r="C30" s="80" t="s">
        <v>30</v>
      </c>
      <c r="D30" s="26">
        <v>7.4542518837459637</v>
      </c>
      <c r="E30" s="27">
        <v>5.4502984687256681</v>
      </c>
      <c r="F30" s="23">
        <f t="shared" si="0"/>
        <v>2.0039534150202956</v>
      </c>
    </row>
    <row r="31" spans="2:6" ht="21" thickBot="1" x14ac:dyDescent="0.3">
      <c r="B31" s="32">
        <v>29</v>
      </c>
      <c r="C31" s="80" t="s">
        <v>11</v>
      </c>
      <c r="D31" s="26">
        <v>4.256423566052427</v>
      </c>
      <c r="E31" s="27">
        <v>4.1107935810068144</v>
      </c>
      <c r="F31" s="23">
        <f t="shared" si="0"/>
        <v>0.14562998504561264</v>
      </c>
    </row>
    <row r="32" spans="2:6" ht="21" thickBot="1" x14ac:dyDescent="0.3">
      <c r="B32" s="32">
        <v>30</v>
      </c>
      <c r="C32" s="82" t="s">
        <v>8</v>
      </c>
      <c r="D32" s="71">
        <v>3.3491686460807601</v>
      </c>
      <c r="E32" s="72">
        <v>3.6498213374170496</v>
      </c>
      <c r="F32" s="23">
        <f t="shared" si="0"/>
        <v>-0.30065269133628947</v>
      </c>
    </row>
    <row r="33" spans="2:6" ht="21" thickBot="1" x14ac:dyDescent="0.3">
      <c r="B33" s="32">
        <v>31</v>
      </c>
      <c r="C33" s="65" t="s">
        <v>12</v>
      </c>
      <c r="D33" s="71">
        <v>4.369992716678806</v>
      </c>
      <c r="E33" s="72">
        <v>3.106332138590203</v>
      </c>
      <c r="F33" s="73">
        <f t="shared" si="0"/>
        <v>1.263660578088603</v>
      </c>
    </row>
    <row r="34" spans="2:6" ht="21" thickBot="1" x14ac:dyDescent="0.3">
      <c r="B34" s="86" t="s">
        <v>33</v>
      </c>
      <c r="C34" s="87"/>
      <c r="D34" s="28">
        <v>5.3048157551358948</v>
      </c>
      <c r="E34" s="28">
        <v>4.279719077788334</v>
      </c>
      <c r="F34" s="23">
        <f t="shared" si="0"/>
        <v>1.0250966773475607</v>
      </c>
    </row>
    <row r="37" spans="2:6" x14ac:dyDescent="0.25">
      <c r="F37" s="7"/>
    </row>
  </sheetData>
  <autoFilter ref="B2:F2" xr:uid="{00000000-0009-0000-0000-00000B000000}">
    <sortState xmlns:xlrd2="http://schemas.microsoft.com/office/spreadsheetml/2017/richdata2" ref="B3:F34">
      <sortCondition ref="C2"/>
    </sortState>
  </autoFilter>
  <mergeCells count="1">
    <mergeCell ref="A1:F1"/>
  </mergeCells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34"/>
  <sheetViews>
    <sheetView rightToLeft="1" zoomScale="98" zoomScaleNormal="98" workbookViewId="0">
      <selection activeCell="V2" sqref="V2"/>
    </sheetView>
  </sheetViews>
  <sheetFormatPr defaultColWidth="6" defaultRowHeight="16.5" x14ac:dyDescent="0.25"/>
  <cols>
    <col min="1" max="1" width="3" style="1" bestFit="1" customWidth="1"/>
    <col min="2" max="2" width="13.5703125" style="1" bestFit="1" customWidth="1"/>
    <col min="3" max="6" width="6.28515625" style="1" customWidth="1"/>
    <col min="7" max="7" width="9.140625" style="1" bestFit="1" customWidth="1"/>
    <col min="8" max="9" width="6.28515625" style="1" customWidth="1"/>
    <col min="10" max="10" width="5.85546875" style="1" customWidth="1"/>
    <col min="11" max="11" width="8.85546875" style="1" bestFit="1" customWidth="1"/>
    <col min="12" max="12" width="1.140625" style="1" customWidth="1"/>
    <col min="13" max="13" width="2.85546875" style="1" customWidth="1"/>
    <col min="14" max="14" width="13.5703125" style="1" bestFit="1" customWidth="1"/>
    <col min="15" max="15" width="12.5703125" style="1" bestFit="1" customWidth="1"/>
    <col min="16" max="16" width="1.140625" style="1" customWidth="1"/>
    <col min="17" max="17" width="3.5703125" style="1" customWidth="1"/>
    <col min="18" max="18" width="13.5703125" style="1" bestFit="1" customWidth="1"/>
    <col min="19" max="19" width="11.42578125" style="1" customWidth="1"/>
    <col min="20" max="16384" width="6" style="1"/>
  </cols>
  <sheetData>
    <row r="1" spans="1:22" ht="21.75" customHeight="1" thickBot="1" x14ac:dyDescent="0.3">
      <c r="A1" s="176" t="s">
        <v>69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</row>
    <row r="2" spans="1:22" s="2" customFormat="1" ht="21" thickBot="1" x14ac:dyDescent="0.3">
      <c r="A2" s="108" t="s">
        <v>0</v>
      </c>
      <c r="B2" s="10" t="s">
        <v>64</v>
      </c>
      <c r="C2" s="34" t="s">
        <v>35</v>
      </c>
      <c r="D2" s="34" t="s">
        <v>36</v>
      </c>
      <c r="E2" s="34" t="s">
        <v>37</v>
      </c>
      <c r="F2" s="34" t="s">
        <v>38</v>
      </c>
      <c r="G2" s="34" t="s">
        <v>39</v>
      </c>
      <c r="H2" s="34" t="s">
        <v>40</v>
      </c>
      <c r="I2" s="34" t="s">
        <v>41</v>
      </c>
      <c r="J2" s="34" t="s">
        <v>42</v>
      </c>
      <c r="K2" s="34" t="s">
        <v>43</v>
      </c>
      <c r="M2" s="108" t="s">
        <v>0</v>
      </c>
      <c r="N2" s="10" t="s">
        <v>64</v>
      </c>
      <c r="O2" s="35" t="s">
        <v>44</v>
      </c>
      <c r="Q2" s="108" t="s">
        <v>0</v>
      </c>
      <c r="R2" s="10" t="s">
        <v>64</v>
      </c>
      <c r="S2" s="35" t="s">
        <v>45</v>
      </c>
      <c r="V2" s="189"/>
    </row>
    <row r="3" spans="1:22" ht="15" customHeight="1" thickBot="1" x14ac:dyDescent="0.3">
      <c r="A3" s="36">
        <v>1</v>
      </c>
      <c r="B3" s="102" t="s">
        <v>7</v>
      </c>
      <c r="C3" s="39">
        <v>8941</v>
      </c>
      <c r="D3" s="40">
        <f>C3-E3</f>
        <v>1474</v>
      </c>
      <c r="E3" s="41">
        <v>7467</v>
      </c>
      <c r="F3" s="41">
        <v>3632</v>
      </c>
      <c r="G3" s="42">
        <v>48.640685683674839</v>
      </c>
      <c r="H3" s="41">
        <v>2582</v>
      </c>
      <c r="I3" s="41">
        <v>1253</v>
      </c>
      <c r="J3" s="41">
        <v>281</v>
      </c>
      <c r="K3" s="43">
        <v>3.7632248560332129</v>
      </c>
      <c r="M3" s="36">
        <v>1</v>
      </c>
      <c r="N3" s="102" t="s">
        <v>7</v>
      </c>
      <c r="O3" s="56">
        <v>48.640685683674839</v>
      </c>
      <c r="Q3" s="36">
        <v>1</v>
      </c>
      <c r="R3" s="102" t="s">
        <v>7</v>
      </c>
      <c r="S3" s="101">
        <v>3.7632248560332129</v>
      </c>
    </row>
    <row r="4" spans="1:22" ht="15" customHeight="1" thickBot="1" x14ac:dyDescent="0.3">
      <c r="A4" s="36">
        <v>2</v>
      </c>
      <c r="B4" s="102" t="s">
        <v>13</v>
      </c>
      <c r="C4" s="44">
        <v>6646</v>
      </c>
      <c r="D4" s="40">
        <f t="shared" ref="D4:D34" si="0">C4-E4</f>
        <v>795</v>
      </c>
      <c r="E4" s="45">
        <v>5851</v>
      </c>
      <c r="F4" s="45">
        <v>2921</v>
      </c>
      <c r="G4" s="46">
        <v>49.923090070073492</v>
      </c>
      <c r="H4" s="45">
        <v>1864</v>
      </c>
      <c r="I4" s="45">
        <v>1066</v>
      </c>
      <c r="J4" s="45">
        <v>237</v>
      </c>
      <c r="K4" s="47">
        <v>4.050589642796103</v>
      </c>
      <c r="M4" s="36">
        <v>2</v>
      </c>
      <c r="N4" s="102" t="s">
        <v>13</v>
      </c>
      <c r="O4" s="56">
        <v>49.923090070073492</v>
      </c>
      <c r="Q4" s="36">
        <v>2</v>
      </c>
      <c r="R4" s="102" t="s">
        <v>13</v>
      </c>
      <c r="S4" s="56">
        <v>4.050589642796103</v>
      </c>
    </row>
    <row r="5" spans="1:22" ht="15" customHeight="1" thickBot="1" x14ac:dyDescent="0.3">
      <c r="A5" s="36">
        <v>3</v>
      </c>
      <c r="B5" s="103" t="s">
        <v>20</v>
      </c>
      <c r="C5" s="44">
        <v>4328</v>
      </c>
      <c r="D5" s="40">
        <f t="shared" si="0"/>
        <v>456</v>
      </c>
      <c r="E5" s="45">
        <v>3872</v>
      </c>
      <c r="F5" s="45">
        <v>1829</v>
      </c>
      <c r="G5" s="46">
        <v>47.236570247933884</v>
      </c>
      <c r="H5" s="45">
        <v>1243</v>
      </c>
      <c r="I5" s="45">
        <v>800</v>
      </c>
      <c r="J5" s="45">
        <v>279</v>
      </c>
      <c r="K5" s="47">
        <v>7.205578512396694</v>
      </c>
      <c r="M5" s="36">
        <v>3</v>
      </c>
      <c r="N5" s="103" t="s">
        <v>20</v>
      </c>
      <c r="O5" s="101">
        <v>47.236570247933884</v>
      </c>
      <c r="Q5" s="36">
        <v>3</v>
      </c>
      <c r="R5" s="103" t="s">
        <v>20</v>
      </c>
      <c r="S5" s="56">
        <v>7.205578512396694</v>
      </c>
    </row>
    <row r="6" spans="1:22" ht="15" customHeight="1" thickBot="1" x14ac:dyDescent="0.3">
      <c r="A6" s="36">
        <v>4</v>
      </c>
      <c r="B6" s="102" t="s">
        <v>22</v>
      </c>
      <c r="C6" s="44">
        <v>16537</v>
      </c>
      <c r="D6" s="40">
        <f t="shared" si="0"/>
        <v>2444</v>
      </c>
      <c r="E6" s="45">
        <v>14093</v>
      </c>
      <c r="F6" s="45">
        <v>7039</v>
      </c>
      <c r="G6" s="46">
        <v>49.946782090399488</v>
      </c>
      <c r="H6" s="45">
        <v>4280</v>
      </c>
      <c r="I6" s="45">
        <v>2774</v>
      </c>
      <c r="J6" s="45">
        <v>718</v>
      </c>
      <c r="K6" s="47">
        <v>5.094727879088909</v>
      </c>
      <c r="M6" s="36">
        <v>4</v>
      </c>
      <c r="N6" s="102" t="s">
        <v>22</v>
      </c>
      <c r="O6" s="56">
        <v>49.946782090399488</v>
      </c>
      <c r="Q6" s="36">
        <v>4</v>
      </c>
      <c r="R6" s="102" t="s">
        <v>22</v>
      </c>
      <c r="S6" s="56">
        <v>5.094727879088909</v>
      </c>
    </row>
    <row r="7" spans="1:22" ht="15" customHeight="1" thickBot="1" x14ac:dyDescent="0.3">
      <c r="A7" s="36">
        <v>5</v>
      </c>
      <c r="B7" s="102" t="s">
        <v>5</v>
      </c>
      <c r="C7" s="44">
        <v>7146</v>
      </c>
      <c r="D7" s="40">
        <f t="shared" si="0"/>
        <v>1129</v>
      </c>
      <c r="E7" s="45">
        <v>6017</v>
      </c>
      <c r="F7" s="45">
        <v>2890</v>
      </c>
      <c r="G7" s="46">
        <v>48.030580023267412</v>
      </c>
      <c r="H7" s="45">
        <v>1907</v>
      </c>
      <c r="I7" s="45">
        <v>1220</v>
      </c>
      <c r="J7" s="45">
        <v>302</v>
      </c>
      <c r="K7" s="47">
        <v>5.0191125145421305</v>
      </c>
      <c r="M7" s="36">
        <v>5</v>
      </c>
      <c r="N7" s="102" t="s">
        <v>5</v>
      </c>
      <c r="O7" s="56">
        <v>48.030580023267412</v>
      </c>
      <c r="Q7" s="36">
        <v>5</v>
      </c>
      <c r="R7" s="102" t="s">
        <v>5</v>
      </c>
      <c r="S7" s="56">
        <v>5.0191125145421305</v>
      </c>
    </row>
    <row r="8" spans="1:22" ht="15" customHeight="1" thickBot="1" x14ac:dyDescent="0.3">
      <c r="A8" s="36">
        <v>6</v>
      </c>
      <c r="B8" s="102" t="s">
        <v>3</v>
      </c>
      <c r="C8" s="44">
        <v>1402</v>
      </c>
      <c r="D8" s="40">
        <f t="shared" si="0"/>
        <v>235</v>
      </c>
      <c r="E8" s="45">
        <v>1167</v>
      </c>
      <c r="F8" s="45">
        <v>590</v>
      </c>
      <c r="G8" s="46">
        <v>50.556983718937445</v>
      </c>
      <c r="H8" s="45">
        <v>395</v>
      </c>
      <c r="I8" s="45">
        <v>182</v>
      </c>
      <c r="J8" s="45">
        <v>60</v>
      </c>
      <c r="K8" s="47">
        <v>5.1413881748071981</v>
      </c>
      <c r="M8" s="36">
        <v>6</v>
      </c>
      <c r="N8" s="102" t="s">
        <v>3</v>
      </c>
      <c r="O8" s="56">
        <v>50.556983718937445</v>
      </c>
      <c r="Q8" s="36">
        <v>6</v>
      </c>
      <c r="R8" s="102" t="s">
        <v>3</v>
      </c>
      <c r="S8" s="56">
        <v>5.1413881748071981</v>
      </c>
    </row>
    <row r="9" spans="1:22" ht="15" customHeight="1" thickBot="1" x14ac:dyDescent="0.3">
      <c r="A9" s="36">
        <v>7</v>
      </c>
      <c r="B9" s="102" t="s">
        <v>2</v>
      </c>
      <c r="C9" s="44">
        <v>3157</v>
      </c>
      <c r="D9" s="40">
        <f t="shared" si="0"/>
        <v>459</v>
      </c>
      <c r="E9" s="45">
        <v>2698</v>
      </c>
      <c r="F9" s="45">
        <v>1533</v>
      </c>
      <c r="G9" s="46">
        <v>56.819866567828022</v>
      </c>
      <c r="H9" s="45">
        <v>770</v>
      </c>
      <c r="I9" s="45">
        <v>395</v>
      </c>
      <c r="J9" s="45">
        <v>145</v>
      </c>
      <c r="K9" s="47">
        <v>5.3743513713862123</v>
      </c>
      <c r="M9" s="36">
        <v>7</v>
      </c>
      <c r="N9" s="102" t="s">
        <v>2</v>
      </c>
      <c r="O9" s="56">
        <v>56.819866567828022</v>
      </c>
      <c r="Q9" s="36">
        <v>7</v>
      </c>
      <c r="R9" s="102" t="s">
        <v>2</v>
      </c>
      <c r="S9" s="56">
        <v>5.3743513713862123</v>
      </c>
    </row>
    <row r="10" spans="1:22" ht="15" customHeight="1" thickBot="1" x14ac:dyDescent="0.3">
      <c r="A10" s="36">
        <v>8</v>
      </c>
      <c r="B10" s="102" t="s">
        <v>18</v>
      </c>
      <c r="C10" s="44">
        <v>31110</v>
      </c>
      <c r="D10" s="40">
        <f t="shared" si="0"/>
        <v>4212</v>
      </c>
      <c r="E10" s="45">
        <v>26898</v>
      </c>
      <c r="F10" s="45">
        <v>14124</v>
      </c>
      <c r="G10" s="46">
        <v>52.509480258755296</v>
      </c>
      <c r="H10" s="45">
        <v>8899</v>
      </c>
      <c r="I10" s="45">
        <v>3875</v>
      </c>
      <c r="J10" s="45">
        <v>1135</v>
      </c>
      <c r="K10" s="47">
        <v>4.2196445832403899</v>
      </c>
      <c r="M10" s="36">
        <v>8</v>
      </c>
      <c r="N10" s="102" t="s">
        <v>18</v>
      </c>
      <c r="O10" s="56">
        <v>52.509480258755296</v>
      </c>
      <c r="Q10" s="36">
        <v>8</v>
      </c>
      <c r="R10" s="102" t="s">
        <v>18</v>
      </c>
      <c r="S10" s="56">
        <v>4.2196445832403899</v>
      </c>
    </row>
    <row r="11" spans="1:22" ht="15" customHeight="1" thickBot="1" x14ac:dyDescent="0.3">
      <c r="A11" s="36">
        <v>9</v>
      </c>
      <c r="B11" s="102" t="s">
        <v>15</v>
      </c>
      <c r="C11" s="44">
        <v>2680</v>
      </c>
      <c r="D11" s="40">
        <f t="shared" si="0"/>
        <v>337</v>
      </c>
      <c r="E11" s="45">
        <v>2343</v>
      </c>
      <c r="F11" s="45">
        <v>1060</v>
      </c>
      <c r="G11" s="46">
        <v>45.241143832693126</v>
      </c>
      <c r="H11" s="45">
        <v>874</v>
      </c>
      <c r="I11" s="45">
        <v>409</v>
      </c>
      <c r="J11" s="45">
        <v>95</v>
      </c>
      <c r="K11" s="47">
        <v>4.0546308151941952</v>
      </c>
      <c r="M11" s="36">
        <v>9</v>
      </c>
      <c r="N11" s="102" t="s">
        <v>15</v>
      </c>
      <c r="O11" s="56">
        <v>45.241143832693126</v>
      </c>
      <c r="Q11" s="36">
        <v>9</v>
      </c>
      <c r="R11" s="102" t="s">
        <v>15</v>
      </c>
      <c r="S11" s="56">
        <v>4.0546308151941952</v>
      </c>
    </row>
    <row r="12" spans="1:22" ht="15" customHeight="1" thickBot="1" x14ac:dyDescent="0.3">
      <c r="A12" s="36">
        <v>10</v>
      </c>
      <c r="B12" s="102" t="s">
        <v>6</v>
      </c>
      <c r="C12" s="44">
        <v>1993</v>
      </c>
      <c r="D12" s="40">
        <f t="shared" si="0"/>
        <v>351</v>
      </c>
      <c r="E12" s="45">
        <v>1642</v>
      </c>
      <c r="F12" s="45">
        <v>934</v>
      </c>
      <c r="G12" s="46">
        <v>56.881851400730817</v>
      </c>
      <c r="H12" s="48">
        <v>427</v>
      </c>
      <c r="I12" s="48">
        <v>281</v>
      </c>
      <c r="J12" s="45">
        <v>122</v>
      </c>
      <c r="K12" s="47">
        <v>7.4299634591961023</v>
      </c>
      <c r="M12" s="36">
        <v>10</v>
      </c>
      <c r="N12" s="102" t="s">
        <v>6</v>
      </c>
      <c r="O12" s="56">
        <v>56.881851400730817</v>
      </c>
      <c r="Q12" s="36">
        <v>10</v>
      </c>
      <c r="R12" s="102" t="s">
        <v>6</v>
      </c>
      <c r="S12" s="56">
        <v>7.4299634591961023</v>
      </c>
    </row>
    <row r="13" spans="1:22" ht="15" customHeight="1" thickBot="1" x14ac:dyDescent="0.3">
      <c r="A13" s="36">
        <v>11</v>
      </c>
      <c r="B13" s="102" t="s">
        <v>21</v>
      </c>
      <c r="C13" s="44">
        <v>18567</v>
      </c>
      <c r="D13" s="40">
        <f t="shared" si="0"/>
        <v>3605</v>
      </c>
      <c r="E13" s="45">
        <v>14962</v>
      </c>
      <c r="F13" s="45">
        <v>7468</v>
      </c>
      <c r="G13" s="46">
        <v>49.913113220157733</v>
      </c>
      <c r="H13" s="45">
        <v>3937</v>
      </c>
      <c r="I13" s="45">
        <v>3557</v>
      </c>
      <c r="J13" s="45">
        <v>1112</v>
      </c>
      <c r="K13" s="47">
        <v>7.4321614757385372</v>
      </c>
      <c r="M13" s="36">
        <v>11</v>
      </c>
      <c r="N13" s="102" t="s">
        <v>21</v>
      </c>
      <c r="O13" s="56">
        <v>49.913113220157733</v>
      </c>
      <c r="Q13" s="36">
        <v>11</v>
      </c>
      <c r="R13" s="102" t="s">
        <v>21</v>
      </c>
      <c r="S13" s="56">
        <v>7.4321614757385372</v>
      </c>
    </row>
    <row r="14" spans="1:22" ht="15" customHeight="1" thickBot="1" x14ac:dyDescent="0.3">
      <c r="A14" s="36">
        <v>12</v>
      </c>
      <c r="B14" s="102" t="s">
        <v>31</v>
      </c>
      <c r="C14" s="44">
        <v>3027</v>
      </c>
      <c r="D14" s="40">
        <f t="shared" si="0"/>
        <v>512</v>
      </c>
      <c r="E14" s="45">
        <v>2515</v>
      </c>
      <c r="F14" s="45">
        <v>1420</v>
      </c>
      <c r="G14" s="46">
        <v>56.461232604373755</v>
      </c>
      <c r="H14" s="45">
        <v>654</v>
      </c>
      <c r="I14" s="45">
        <v>441</v>
      </c>
      <c r="J14" s="45">
        <v>186</v>
      </c>
      <c r="K14" s="47">
        <v>7.3956262425447319</v>
      </c>
      <c r="M14" s="36">
        <v>12</v>
      </c>
      <c r="N14" s="102" t="s">
        <v>31</v>
      </c>
      <c r="O14" s="56">
        <v>56.461232604373755</v>
      </c>
      <c r="Q14" s="36">
        <v>12</v>
      </c>
      <c r="R14" s="102" t="s">
        <v>31</v>
      </c>
      <c r="S14" s="56">
        <v>7.3956262425447319</v>
      </c>
    </row>
    <row r="15" spans="1:22" ht="15" customHeight="1" thickBot="1" x14ac:dyDescent="0.3">
      <c r="A15" s="36">
        <v>13</v>
      </c>
      <c r="B15" s="102" t="s">
        <v>16</v>
      </c>
      <c r="C15" s="44">
        <v>12712</v>
      </c>
      <c r="D15" s="40">
        <f t="shared" si="0"/>
        <v>1752</v>
      </c>
      <c r="E15" s="45">
        <v>10960</v>
      </c>
      <c r="F15" s="45">
        <v>6019</v>
      </c>
      <c r="G15" s="46">
        <v>54.917883211678834</v>
      </c>
      <c r="H15" s="45">
        <v>3382</v>
      </c>
      <c r="I15" s="45">
        <v>1559</v>
      </c>
      <c r="J15" s="45">
        <v>330</v>
      </c>
      <c r="K15" s="47">
        <v>3.0109489051094891</v>
      </c>
      <c r="M15" s="36">
        <v>13</v>
      </c>
      <c r="N15" s="102" t="s">
        <v>16</v>
      </c>
      <c r="O15" s="56">
        <v>54.917883211678834</v>
      </c>
      <c r="Q15" s="36">
        <v>13</v>
      </c>
      <c r="R15" s="102" t="s">
        <v>16</v>
      </c>
      <c r="S15" s="56">
        <v>3.0109489051094891</v>
      </c>
    </row>
    <row r="16" spans="1:22" ht="15" customHeight="1" thickBot="1" x14ac:dyDescent="0.3">
      <c r="A16" s="36">
        <v>14</v>
      </c>
      <c r="B16" s="102" t="s">
        <v>4</v>
      </c>
      <c r="C16" s="44">
        <v>2910</v>
      </c>
      <c r="D16" s="40">
        <f t="shared" si="0"/>
        <v>413</v>
      </c>
      <c r="E16" s="45">
        <v>2497</v>
      </c>
      <c r="F16" s="45">
        <v>1216</v>
      </c>
      <c r="G16" s="46">
        <v>48.698438125750904</v>
      </c>
      <c r="H16" s="45">
        <v>733</v>
      </c>
      <c r="I16" s="45">
        <v>548</v>
      </c>
      <c r="J16" s="45">
        <v>179</v>
      </c>
      <c r="K16" s="47">
        <v>7.1686023227873452</v>
      </c>
      <c r="M16" s="36">
        <v>14</v>
      </c>
      <c r="N16" s="102" t="s">
        <v>4</v>
      </c>
      <c r="O16" s="56">
        <v>48.698438125750904</v>
      </c>
      <c r="Q16" s="36">
        <v>14</v>
      </c>
      <c r="R16" s="102" t="s">
        <v>4</v>
      </c>
      <c r="S16" s="56">
        <v>7.1686023227873452</v>
      </c>
    </row>
    <row r="17" spans="1:19" ht="15" customHeight="1" thickBot="1" x14ac:dyDescent="0.3">
      <c r="A17" s="36">
        <v>15</v>
      </c>
      <c r="B17" s="102" t="s">
        <v>17</v>
      </c>
      <c r="C17" s="44">
        <v>3303</v>
      </c>
      <c r="D17" s="40">
        <f t="shared" si="0"/>
        <v>397</v>
      </c>
      <c r="E17" s="45">
        <v>2906</v>
      </c>
      <c r="F17" s="45">
        <v>1908</v>
      </c>
      <c r="G17" s="46">
        <v>65.65726083964212</v>
      </c>
      <c r="H17" s="45">
        <v>583</v>
      </c>
      <c r="I17" s="45">
        <v>415</v>
      </c>
      <c r="J17" s="45">
        <v>192</v>
      </c>
      <c r="K17" s="47">
        <v>6.6070199587061254</v>
      </c>
      <c r="M17" s="36">
        <v>15</v>
      </c>
      <c r="N17" s="102" t="s">
        <v>17</v>
      </c>
      <c r="O17" s="56">
        <v>65.65726083964212</v>
      </c>
      <c r="Q17" s="36">
        <v>15</v>
      </c>
      <c r="R17" s="102" t="s">
        <v>17</v>
      </c>
      <c r="S17" s="56">
        <v>6.6070199587061254</v>
      </c>
    </row>
    <row r="18" spans="1:19" ht="15" customHeight="1" thickBot="1" x14ac:dyDescent="0.3">
      <c r="A18" s="36">
        <v>16</v>
      </c>
      <c r="B18" s="102" t="s">
        <v>26</v>
      </c>
      <c r="C18" s="44">
        <v>6837</v>
      </c>
      <c r="D18" s="40">
        <f t="shared" si="0"/>
        <v>1711</v>
      </c>
      <c r="E18" s="45">
        <v>5126</v>
      </c>
      <c r="F18" s="45">
        <v>2942</v>
      </c>
      <c r="G18" s="46">
        <v>57.393679282091298</v>
      </c>
      <c r="H18" s="45">
        <v>1367</v>
      </c>
      <c r="I18" s="45">
        <v>817</v>
      </c>
      <c r="J18" s="45">
        <v>317</v>
      </c>
      <c r="K18" s="47">
        <v>6.1841591884510336</v>
      </c>
      <c r="M18" s="36">
        <v>16</v>
      </c>
      <c r="N18" s="102" t="s">
        <v>26</v>
      </c>
      <c r="O18" s="56">
        <v>57.393679282091298</v>
      </c>
      <c r="Q18" s="36">
        <v>16</v>
      </c>
      <c r="R18" s="102" t="s">
        <v>26</v>
      </c>
      <c r="S18" s="56">
        <v>6.1841591884510336</v>
      </c>
    </row>
    <row r="19" spans="1:19" ht="15" customHeight="1" thickBot="1" x14ac:dyDescent="0.3">
      <c r="A19" s="36">
        <v>17</v>
      </c>
      <c r="B19" s="102" t="s">
        <v>28</v>
      </c>
      <c r="C19" s="44">
        <v>18001</v>
      </c>
      <c r="D19" s="40">
        <f t="shared" si="0"/>
        <v>3491</v>
      </c>
      <c r="E19" s="45">
        <v>14510</v>
      </c>
      <c r="F19" s="45">
        <v>8555</v>
      </c>
      <c r="G19" s="46">
        <v>58.959338387319093</v>
      </c>
      <c r="H19" s="45">
        <v>4166</v>
      </c>
      <c r="I19" s="45">
        <v>1789</v>
      </c>
      <c r="J19" s="45">
        <v>919</v>
      </c>
      <c r="K19" s="47">
        <v>6.3335630599586494</v>
      </c>
      <c r="M19" s="36">
        <v>17</v>
      </c>
      <c r="N19" s="102" t="s">
        <v>28</v>
      </c>
      <c r="O19" s="56">
        <v>58.959338387319093</v>
      </c>
      <c r="Q19" s="36">
        <v>17</v>
      </c>
      <c r="R19" s="102" t="s">
        <v>28</v>
      </c>
      <c r="S19" s="56">
        <v>6.3335630599586494</v>
      </c>
    </row>
    <row r="20" spans="1:19" ht="15" customHeight="1" thickBot="1" x14ac:dyDescent="0.3">
      <c r="A20" s="36">
        <v>18</v>
      </c>
      <c r="B20" s="102" t="s">
        <v>19</v>
      </c>
      <c r="C20" s="44">
        <v>4646</v>
      </c>
      <c r="D20" s="40">
        <f t="shared" si="0"/>
        <v>968</v>
      </c>
      <c r="E20" s="45">
        <v>3678</v>
      </c>
      <c r="F20" s="45">
        <v>1829</v>
      </c>
      <c r="G20" s="46">
        <v>49.728113104948342</v>
      </c>
      <c r="H20" s="45">
        <v>1095</v>
      </c>
      <c r="I20" s="45">
        <v>754</v>
      </c>
      <c r="J20" s="45">
        <v>355</v>
      </c>
      <c r="K20" s="47">
        <v>9.6519847743338776</v>
      </c>
      <c r="M20" s="36">
        <v>18</v>
      </c>
      <c r="N20" s="102" t="s">
        <v>19</v>
      </c>
      <c r="O20" s="56">
        <v>49.728113104948342</v>
      </c>
      <c r="Q20" s="36">
        <v>18</v>
      </c>
      <c r="R20" s="102" t="s">
        <v>19</v>
      </c>
      <c r="S20" s="56">
        <v>9.6519847743338776</v>
      </c>
    </row>
    <row r="21" spans="1:19" ht="15" customHeight="1" thickBot="1" x14ac:dyDescent="0.3">
      <c r="A21" s="36">
        <v>19</v>
      </c>
      <c r="B21" s="102" t="s">
        <v>24</v>
      </c>
      <c r="C21" s="44">
        <v>4891</v>
      </c>
      <c r="D21" s="40">
        <f t="shared" si="0"/>
        <v>837</v>
      </c>
      <c r="E21" s="45">
        <v>4054</v>
      </c>
      <c r="F21" s="45">
        <v>2328</v>
      </c>
      <c r="G21" s="46">
        <v>57.424765663542182</v>
      </c>
      <c r="H21" s="45">
        <v>1173</v>
      </c>
      <c r="I21" s="45">
        <v>553</v>
      </c>
      <c r="J21" s="45">
        <v>210</v>
      </c>
      <c r="K21" s="47">
        <v>5.180069067587568</v>
      </c>
      <c r="M21" s="36">
        <v>19</v>
      </c>
      <c r="N21" s="102" t="s">
        <v>24</v>
      </c>
      <c r="O21" s="56">
        <v>57.424765663542182</v>
      </c>
      <c r="Q21" s="36">
        <v>19</v>
      </c>
      <c r="R21" s="102" t="s">
        <v>24</v>
      </c>
      <c r="S21" s="56">
        <v>5.180069067587568</v>
      </c>
    </row>
    <row r="22" spans="1:19" ht="15" customHeight="1" thickBot="1" x14ac:dyDescent="0.3">
      <c r="A22" s="36">
        <v>20</v>
      </c>
      <c r="B22" s="102" t="s">
        <v>32</v>
      </c>
      <c r="C22" s="44">
        <v>3118</v>
      </c>
      <c r="D22" s="40">
        <f t="shared" si="0"/>
        <v>361</v>
      </c>
      <c r="E22" s="45">
        <v>2757</v>
      </c>
      <c r="F22" s="45">
        <v>1356</v>
      </c>
      <c r="G22" s="46">
        <v>49.183895538628946</v>
      </c>
      <c r="H22" s="45">
        <v>882</v>
      </c>
      <c r="I22" s="45">
        <v>519</v>
      </c>
      <c r="J22" s="45">
        <v>120</v>
      </c>
      <c r="K22" s="47">
        <v>4.3525571273122958</v>
      </c>
      <c r="M22" s="36">
        <v>20</v>
      </c>
      <c r="N22" s="102" t="s">
        <v>32</v>
      </c>
      <c r="O22" s="56">
        <v>49.183895538628946</v>
      </c>
      <c r="Q22" s="36">
        <v>20</v>
      </c>
      <c r="R22" s="102" t="s">
        <v>32</v>
      </c>
      <c r="S22" s="56">
        <v>4.3525571273122958</v>
      </c>
    </row>
    <row r="23" spans="1:19" ht="15" customHeight="1" thickBot="1" x14ac:dyDescent="0.3">
      <c r="A23" s="36">
        <v>21</v>
      </c>
      <c r="B23" s="102" t="s">
        <v>27</v>
      </c>
      <c r="C23" s="44">
        <v>7840</v>
      </c>
      <c r="D23" s="40">
        <f t="shared" si="0"/>
        <v>1294</v>
      </c>
      <c r="E23" s="45">
        <v>6546</v>
      </c>
      <c r="F23" s="45">
        <v>3634</v>
      </c>
      <c r="G23" s="46">
        <v>55.514818209593642</v>
      </c>
      <c r="H23" s="45">
        <v>1867</v>
      </c>
      <c r="I23" s="45">
        <v>1045</v>
      </c>
      <c r="J23" s="45">
        <v>414</v>
      </c>
      <c r="K23" s="47">
        <v>6.3244729605866175</v>
      </c>
      <c r="M23" s="36">
        <v>21</v>
      </c>
      <c r="N23" s="102" t="s">
        <v>27</v>
      </c>
      <c r="O23" s="56">
        <v>55.514818209593642</v>
      </c>
      <c r="Q23" s="36">
        <v>21</v>
      </c>
      <c r="R23" s="102" t="s">
        <v>27</v>
      </c>
      <c r="S23" s="56">
        <v>6.3244729605866175</v>
      </c>
    </row>
    <row r="24" spans="1:19" ht="15" customHeight="1" thickBot="1" x14ac:dyDescent="0.3">
      <c r="A24" s="36">
        <v>22</v>
      </c>
      <c r="B24" s="103" t="s">
        <v>25</v>
      </c>
      <c r="C24" s="44">
        <v>5847</v>
      </c>
      <c r="D24" s="40">
        <f t="shared" si="0"/>
        <v>782</v>
      </c>
      <c r="E24" s="45">
        <v>5065</v>
      </c>
      <c r="F24" s="45">
        <v>2428</v>
      </c>
      <c r="G24" s="46">
        <v>47.936821322803553</v>
      </c>
      <c r="H24" s="45">
        <v>1738</v>
      </c>
      <c r="I24" s="45">
        <v>899</v>
      </c>
      <c r="J24" s="45">
        <v>373</v>
      </c>
      <c r="K24" s="47">
        <v>7.36426456071076</v>
      </c>
      <c r="M24" s="36">
        <v>22</v>
      </c>
      <c r="N24" s="103" t="s">
        <v>25</v>
      </c>
      <c r="O24" s="56">
        <v>47.936821322803553</v>
      </c>
      <c r="Q24" s="36">
        <v>22</v>
      </c>
      <c r="R24" s="103" t="s">
        <v>25</v>
      </c>
      <c r="S24" s="56">
        <v>7.36426456071076</v>
      </c>
    </row>
    <row r="25" spans="1:19" ht="15" customHeight="1" thickBot="1" x14ac:dyDescent="0.3">
      <c r="A25" s="36">
        <v>23</v>
      </c>
      <c r="B25" s="102" t="s">
        <v>23</v>
      </c>
      <c r="C25" s="44">
        <v>2855</v>
      </c>
      <c r="D25" s="40">
        <f t="shared" si="0"/>
        <v>285</v>
      </c>
      <c r="E25" s="45">
        <v>2570</v>
      </c>
      <c r="F25" s="45">
        <v>1506</v>
      </c>
      <c r="G25" s="46">
        <v>58.599221789883266</v>
      </c>
      <c r="H25" s="45">
        <v>643</v>
      </c>
      <c r="I25" s="45">
        <v>421</v>
      </c>
      <c r="J25" s="45">
        <v>121</v>
      </c>
      <c r="K25" s="47">
        <v>4.7081712062256811</v>
      </c>
      <c r="M25" s="36">
        <v>23</v>
      </c>
      <c r="N25" s="104" t="s">
        <v>23</v>
      </c>
      <c r="O25" s="57">
        <v>58.599221789883266</v>
      </c>
      <c r="Q25" s="36">
        <v>23</v>
      </c>
      <c r="R25" s="102" t="s">
        <v>23</v>
      </c>
      <c r="S25" s="56">
        <v>4.7081712062256811</v>
      </c>
    </row>
    <row r="26" spans="1:19" ht="15" customHeight="1" thickBot="1" x14ac:dyDescent="0.3">
      <c r="A26" s="36">
        <v>24</v>
      </c>
      <c r="B26" s="102" t="s">
        <v>10</v>
      </c>
      <c r="C26" s="44">
        <v>7239</v>
      </c>
      <c r="D26" s="40">
        <f t="shared" si="0"/>
        <v>645</v>
      </c>
      <c r="E26" s="45">
        <v>6594</v>
      </c>
      <c r="F26" s="45">
        <v>4354</v>
      </c>
      <c r="G26" s="46">
        <v>66.029723991507424</v>
      </c>
      <c r="H26" s="45">
        <v>1422</v>
      </c>
      <c r="I26" s="45">
        <v>818</v>
      </c>
      <c r="J26" s="45">
        <v>373</v>
      </c>
      <c r="K26" s="47">
        <v>5.6566575674855928</v>
      </c>
      <c r="M26" s="36">
        <v>24</v>
      </c>
      <c r="N26" s="102" t="s">
        <v>10</v>
      </c>
      <c r="O26" s="57">
        <v>66.029723991507424</v>
      </c>
      <c r="Q26" s="36">
        <v>24</v>
      </c>
      <c r="R26" s="102" t="s">
        <v>10</v>
      </c>
      <c r="S26" s="56">
        <v>5.6566575674855928</v>
      </c>
    </row>
    <row r="27" spans="1:19" ht="15" customHeight="1" thickBot="1" x14ac:dyDescent="0.3">
      <c r="A27" s="36">
        <v>25</v>
      </c>
      <c r="B27" s="102" t="s">
        <v>14</v>
      </c>
      <c r="C27" s="44">
        <v>7552</v>
      </c>
      <c r="D27" s="40">
        <f t="shared" si="0"/>
        <v>556</v>
      </c>
      <c r="E27" s="45">
        <v>6996</v>
      </c>
      <c r="F27" s="45">
        <v>3982</v>
      </c>
      <c r="G27" s="46">
        <v>56.918238993710695</v>
      </c>
      <c r="H27" s="45">
        <v>1854</v>
      </c>
      <c r="I27" s="45">
        <v>1160</v>
      </c>
      <c r="J27" s="45">
        <v>270</v>
      </c>
      <c r="K27" s="47">
        <v>3.8593481989708405</v>
      </c>
      <c r="M27" s="36">
        <v>25</v>
      </c>
      <c r="N27" s="104" t="s">
        <v>14</v>
      </c>
      <c r="O27" s="57">
        <v>56.918238993710695</v>
      </c>
      <c r="Q27" s="36">
        <v>25</v>
      </c>
      <c r="R27" s="102" t="s">
        <v>14</v>
      </c>
      <c r="S27" s="56">
        <v>3.8593481989708405</v>
      </c>
    </row>
    <row r="28" spans="1:19" ht="15" customHeight="1" thickBot="1" x14ac:dyDescent="0.3">
      <c r="A28" s="36">
        <v>26</v>
      </c>
      <c r="B28" s="102" t="s">
        <v>29</v>
      </c>
      <c r="C28" s="44">
        <v>7502</v>
      </c>
      <c r="D28" s="40">
        <f t="shared" si="0"/>
        <v>946</v>
      </c>
      <c r="E28" s="45">
        <v>6556</v>
      </c>
      <c r="F28" s="45">
        <v>3678</v>
      </c>
      <c r="G28" s="46">
        <v>56.101281269066504</v>
      </c>
      <c r="H28" s="45">
        <v>1637</v>
      </c>
      <c r="I28" s="45">
        <v>1241</v>
      </c>
      <c r="J28" s="45">
        <v>514</v>
      </c>
      <c r="K28" s="47">
        <v>7.8401464307504574</v>
      </c>
      <c r="M28" s="36">
        <v>26</v>
      </c>
      <c r="N28" s="105" t="s">
        <v>29</v>
      </c>
      <c r="O28" s="57">
        <v>56.101281269066504</v>
      </c>
      <c r="Q28" s="36">
        <v>26</v>
      </c>
      <c r="R28" s="102" t="s">
        <v>29</v>
      </c>
      <c r="S28" s="56">
        <v>7.8401464307504574</v>
      </c>
    </row>
    <row r="29" spans="1:19" ht="15" customHeight="1" thickBot="1" x14ac:dyDescent="0.3">
      <c r="A29" s="36">
        <v>27</v>
      </c>
      <c r="B29" s="102" t="s">
        <v>9</v>
      </c>
      <c r="C29" s="44">
        <v>13011</v>
      </c>
      <c r="D29" s="40">
        <f t="shared" si="0"/>
        <v>1523</v>
      </c>
      <c r="E29" s="45">
        <v>11488</v>
      </c>
      <c r="F29" s="45">
        <v>6688</v>
      </c>
      <c r="G29" s="46">
        <v>58.217270194986071</v>
      </c>
      <c r="H29" s="45">
        <v>3094</v>
      </c>
      <c r="I29" s="45">
        <v>1706</v>
      </c>
      <c r="J29" s="45">
        <v>368</v>
      </c>
      <c r="K29" s="47">
        <v>3.2033426183844012</v>
      </c>
      <c r="M29" s="36">
        <v>27</v>
      </c>
      <c r="N29" s="105" t="s">
        <v>9</v>
      </c>
      <c r="O29" s="57">
        <v>58.217270194986071</v>
      </c>
      <c r="Q29" s="36">
        <v>27</v>
      </c>
      <c r="R29" s="105" t="s">
        <v>9</v>
      </c>
      <c r="S29" s="56">
        <v>3.2033426183844012</v>
      </c>
    </row>
    <row r="30" spans="1:19" ht="15" customHeight="1" thickBot="1" x14ac:dyDescent="0.3">
      <c r="A30" s="36">
        <v>28</v>
      </c>
      <c r="B30" s="102" t="s">
        <v>30</v>
      </c>
      <c r="C30" s="44">
        <v>4351</v>
      </c>
      <c r="D30" s="40">
        <f t="shared" si="0"/>
        <v>635</v>
      </c>
      <c r="E30" s="45">
        <v>3716</v>
      </c>
      <c r="F30" s="45">
        <v>1718</v>
      </c>
      <c r="G30" s="46">
        <v>46.232508073196989</v>
      </c>
      <c r="H30" s="45">
        <v>1187</v>
      </c>
      <c r="I30" s="45">
        <v>811</v>
      </c>
      <c r="J30" s="45">
        <v>277</v>
      </c>
      <c r="K30" s="47">
        <v>7.4542518837459637</v>
      </c>
      <c r="M30" s="36">
        <v>28</v>
      </c>
      <c r="N30" s="102" t="s">
        <v>30</v>
      </c>
      <c r="O30" s="57">
        <v>46.232508073196989</v>
      </c>
      <c r="Q30" s="36">
        <v>28</v>
      </c>
      <c r="R30" s="105" t="s">
        <v>30</v>
      </c>
      <c r="S30" s="56">
        <v>7.4542518837459637</v>
      </c>
    </row>
    <row r="31" spans="1:19" ht="15" customHeight="1" thickBot="1" x14ac:dyDescent="0.3">
      <c r="A31" s="36">
        <v>29</v>
      </c>
      <c r="B31" s="102" t="s">
        <v>11</v>
      </c>
      <c r="C31" s="44">
        <v>4412</v>
      </c>
      <c r="D31" s="40">
        <f t="shared" si="0"/>
        <v>559</v>
      </c>
      <c r="E31" s="45">
        <v>3853</v>
      </c>
      <c r="F31" s="45">
        <v>2366</v>
      </c>
      <c r="G31" s="46">
        <v>61.406696080975863</v>
      </c>
      <c r="H31" s="45">
        <v>972</v>
      </c>
      <c r="I31" s="45">
        <v>515</v>
      </c>
      <c r="J31" s="45">
        <v>164</v>
      </c>
      <c r="K31" s="47">
        <v>4.256423566052427</v>
      </c>
      <c r="M31" s="36">
        <v>29</v>
      </c>
      <c r="N31" s="104" t="s">
        <v>11</v>
      </c>
      <c r="O31" s="57">
        <v>61.406696080975863</v>
      </c>
      <c r="Q31" s="36">
        <v>29</v>
      </c>
      <c r="R31" s="102" t="s">
        <v>11</v>
      </c>
      <c r="S31" s="56">
        <v>4.256423566052427</v>
      </c>
    </row>
    <row r="32" spans="1:19" ht="15" customHeight="1" thickBot="1" x14ac:dyDescent="0.3">
      <c r="A32" s="36">
        <v>30</v>
      </c>
      <c r="B32" s="103" t="s">
        <v>8</v>
      </c>
      <c r="C32" s="44">
        <v>5086</v>
      </c>
      <c r="D32" s="40">
        <f t="shared" si="0"/>
        <v>876</v>
      </c>
      <c r="E32" s="45">
        <v>4210</v>
      </c>
      <c r="F32" s="45">
        <v>2018</v>
      </c>
      <c r="G32" s="46">
        <v>47.933491686460805</v>
      </c>
      <c r="H32" s="45">
        <v>1456</v>
      </c>
      <c r="I32" s="45">
        <v>736</v>
      </c>
      <c r="J32" s="45">
        <v>141</v>
      </c>
      <c r="K32" s="47">
        <v>3.3491686460807601</v>
      </c>
      <c r="M32" s="36">
        <v>30</v>
      </c>
      <c r="N32" s="103" t="s">
        <v>8</v>
      </c>
      <c r="O32" s="57">
        <v>47.933491686460805</v>
      </c>
      <c r="Q32" s="36">
        <v>30</v>
      </c>
      <c r="R32" s="103" t="s">
        <v>8</v>
      </c>
      <c r="S32" s="56">
        <v>3.3491686460807601</v>
      </c>
    </row>
    <row r="33" spans="1:21" ht="15" customHeight="1" thickBot="1" x14ac:dyDescent="0.3">
      <c r="A33" s="36">
        <v>31</v>
      </c>
      <c r="B33" s="102" t="s">
        <v>12</v>
      </c>
      <c r="C33" s="49">
        <v>5333</v>
      </c>
      <c r="D33" s="40">
        <f t="shared" si="0"/>
        <v>1214</v>
      </c>
      <c r="E33" s="50">
        <v>4119</v>
      </c>
      <c r="F33" s="50">
        <v>2681</v>
      </c>
      <c r="G33" s="51">
        <v>65.088613741199325</v>
      </c>
      <c r="H33" s="50">
        <v>1017</v>
      </c>
      <c r="I33" s="50">
        <v>421</v>
      </c>
      <c r="J33" s="50">
        <v>180</v>
      </c>
      <c r="K33" s="52">
        <v>4.369992716678806</v>
      </c>
      <c r="M33" s="36">
        <v>31</v>
      </c>
      <c r="N33" s="102" t="s">
        <v>12</v>
      </c>
      <c r="O33" s="57">
        <v>65.088613741199325</v>
      </c>
      <c r="Q33" s="36">
        <v>31</v>
      </c>
      <c r="R33" s="102" t="s">
        <v>12</v>
      </c>
      <c r="S33" s="56">
        <v>4.369992716678806</v>
      </c>
    </row>
    <row r="34" spans="1:21" s="3" customFormat="1" ht="17.25" customHeight="1" thickBot="1" x14ac:dyDescent="0.3">
      <c r="A34" s="177" t="s">
        <v>33</v>
      </c>
      <c r="B34" s="177"/>
      <c r="C34" s="53">
        <v>232980</v>
      </c>
      <c r="D34" s="123">
        <f t="shared" si="0"/>
        <v>35254</v>
      </c>
      <c r="E34" s="53">
        <v>197726</v>
      </c>
      <c r="F34" s="53">
        <v>106646</v>
      </c>
      <c r="G34" s="54">
        <v>53.936255221872692</v>
      </c>
      <c r="H34" s="53">
        <v>58100</v>
      </c>
      <c r="I34" s="53">
        <v>32980</v>
      </c>
      <c r="J34" s="53">
        <v>10489</v>
      </c>
      <c r="K34" s="55">
        <v>5.3048157551358948</v>
      </c>
      <c r="M34" s="33" t="s">
        <v>46</v>
      </c>
      <c r="N34" s="33"/>
      <c r="O34" s="122">
        <v>53.936255221872692</v>
      </c>
      <c r="Q34" s="33" t="s">
        <v>46</v>
      </c>
      <c r="R34" s="33"/>
      <c r="S34" s="54">
        <v>5.3048157551358948</v>
      </c>
      <c r="U34" s="1"/>
    </row>
  </sheetData>
  <autoFilter ref="Q2:S2" xr:uid="{00000000-0009-0000-0000-00000D000000}">
    <sortState xmlns:xlrd2="http://schemas.microsoft.com/office/spreadsheetml/2017/richdata2" ref="Q3:S34">
      <sortCondition ref="R2"/>
    </sortState>
  </autoFilter>
  <mergeCells count="2">
    <mergeCell ref="A1:S1"/>
    <mergeCell ref="A34:B34"/>
  </mergeCells>
  <pageMargins left="0" right="0" top="0" bottom="0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E0577-19E9-47F3-ADF2-BF7E93C32273}">
  <dimension ref="A1:H34"/>
  <sheetViews>
    <sheetView rightToLeft="1" zoomScale="90" zoomScaleNormal="90" workbookViewId="0">
      <selection activeCell="J18" sqref="J18"/>
    </sheetView>
  </sheetViews>
  <sheetFormatPr defaultRowHeight="15" x14ac:dyDescent="0.35"/>
  <cols>
    <col min="1" max="1" width="9.140625" style="4"/>
    <col min="2" max="2" width="2.85546875" style="4" customWidth="1"/>
    <col min="3" max="3" width="15.7109375" style="4" customWidth="1"/>
    <col min="4" max="4" width="9.42578125" style="4" customWidth="1"/>
    <col min="5" max="5" width="9.7109375" style="4" customWidth="1"/>
    <col min="6" max="6" width="17.85546875" style="4" customWidth="1"/>
    <col min="7" max="7" width="10.42578125" style="4" bestFit="1" customWidth="1"/>
    <col min="8" max="8" width="10.42578125" style="4" customWidth="1"/>
    <col min="9" max="16384" width="9.140625" style="4"/>
  </cols>
  <sheetData>
    <row r="1" spans="1:8" ht="21" customHeight="1" thickBot="1" x14ac:dyDescent="0.4">
      <c r="B1" s="178"/>
      <c r="C1" s="178"/>
      <c r="D1" s="179" t="s">
        <v>108</v>
      </c>
      <c r="E1" s="180"/>
      <c r="F1" s="180"/>
      <c r="G1" s="180"/>
      <c r="H1" s="181"/>
    </row>
    <row r="2" spans="1:8" ht="48" thickBot="1" x14ac:dyDescent="0.4">
      <c r="B2" s="163" t="s">
        <v>0</v>
      </c>
      <c r="C2" s="164" t="s">
        <v>62</v>
      </c>
      <c r="D2" s="165" t="s">
        <v>103</v>
      </c>
      <c r="E2" s="165" t="s">
        <v>104</v>
      </c>
      <c r="F2" s="165" t="s">
        <v>105</v>
      </c>
      <c r="G2" s="166" t="s">
        <v>106</v>
      </c>
      <c r="H2" s="165" t="s">
        <v>107</v>
      </c>
    </row>
    <row r="3" spans="1:8" ht="15" customHeight="1" thickBot="1" x14ac:dyDescent="0.4">
      <c r="B3" s="167">
        <v>1</v>
      </c>
      <c r="C3" s="168" t="s">
        <v>7</v>
      </c>
      <c r="D3" s="169">
        <v>3078</v>
      </c>
      <c r="E3" s="169">
        <v>4288</v>
      </c>
      <c r="F3" s="169">
        <f>D3+E3</f>
        <v>7366</v>
      </c>
      <c r="G3" s="169">
        <v>4306</v>
      </c>
      <c r="H3" s="169">
        <v>7366</v>
      </c>
    </row>
    <row r="4" spans="1:8" ht="15" customHeight="1" thickBot="1" x14ac:dyDescent="0.4">
      <c r="B4" s="164">
        <v>2</v>
      </c>
      <c r="C4" s="170" t="s">
        <v>13</v>
      </c>
      <c r="D4" s="169">
        <v>3675</v>
      </c>
      <c r="E4" s="169">
        <v>2009</v>
      </c>
      <c r="F4" s="169">
        <f t="shared" ref="F4:F34" si="0">D4+E4</f>
        <v>5684</v>
      </c>
      <c r="G4" s="169">
        <v>2435</v>
      </c>
      <c r="H4" s="169">
        <v>5691</v>
      </c>
    </row>
    <row r="5" spans="1:8" s="172" customFormat="1" ht="15" customHeight="1" thickBot="1" x14ac:dyDescent="0.4">
      <c r="A5" s="4"/>
      <c r="B5" s="164">
        <v>3</v>
      </c>
      <c r="C5" s="171" t="s">
        <v>20</v>
      </c>
      <c r="D5" s="169">
        <v>1687</v>
      </c>
      <c r="E5" s="169">
        <v>2101</v>
      </c>
      <c r="F5" s="169">
        <f t="shared" si="0"/>
        <v>3788</v>
      </c>
      <c r="G5" s="169">
        <v>1749</v>
      </c>
      <c r="H5" s="169">
        <v>3801</v>
      </c>
    </row>
    <row r="6" spans="1:8" s="172" customFormat="1" ht="15" customHeight="1" thickBot="1" x14ac:dyDescent="0.4">
      <c r="A6" s="4"/>
      <c r="B6" s="164">
        <v>4</v>
      </c>
      <c r="C6" s="170" t="s">
        <v>22</v>
      </c>
      <c r="D6" s="169">
        <v>5257</v>
      </c>
      <c r="E6" s="169">
        <v>8456</v>
      </c>
      <c r="F6" s="169">
        <f t="shared" si="0"/>
        <v>13713</v>
      </c>
      <c r="G6" s="169">
        <v>7063</v>
      </c>
      <c r="H6" s="169">
        <v>13253</v>
      </c>
    </row>
    <row r="7" spans="1:8" ht="15" customHeight="1" thickBot="1" x14ac:dyDescent="0.4">
      <c r="B7" s="164">
        <v>5</v>
      </c>
      <c r="C7" s="170" t="s">
        <v>5</v>
      </c>
      <c r="D7" s="169">
        <v>2465</v>
      </c>
      <c r="E7" s="169">
        <v>3291</v>
      </c>
      <c r="F7" s="169">
        <f t="shared" si="0"/>
        <v>5756</v>
      </c>
      <c r="G7" s="169">
        <v>1228</v>
      </c>
      <c r="H7" s="169">
        <v>5746</v>
      </c>
    </row>
    <row r="8" spans="1:8" ht="15" customHeight="1" thickBot="1" x14ac:dyDescent="0.4">
      <c r="B8" s="164">
        <v>6</v>
      </c>
      <c r="C8" s="170" t="s">
        <v>3</v>
      </c>
      <c r="D8" s="169">
        <v>272</v>
      </c>
      <c r="E8" s="169">
        <v>880</v>
      </c>
      <c r="F8" s="169">
        <f t="shared" si="0"/>
        <v>1152</v>
      </c>
      <c r="G8" s="169">
        <v>379</v>
      </c>
      <c r="H8" s="169">
        <v>1152</v>
      </c>
    </row>
    <row r="9" spans="1:8" s="172" customFormat="1" ht="15" customHeight="1" thickBot="1" x14ac:dyDescent="0.4">
      <c r="A9" s="4"/>
      <c r="B9" s="164">
        <v>7</v>
      </c>
      <c r="C9" s="170" t="s">
        <v>2</v>
      </c>
      <c r="D9" s="169">
        <v>1125</v>
      </c>
      <c r="E9" s="169">
        <v>1474</v>
      </c>
      <c r="F9" s="169">
        <f t="shared" si="0"/>
        <v>2599</v>
      </c>
      <c r="G9" s="169">
        <v>1056</v>
      </c>
      <c r="H9" s="169">
        <v>2413</v>
      </c>
    </row>
    <row r="10" spans="1:8" ht="15" customHeight="1" thickBot="1" x14ac:dyDescent="0.4">
      <c r="B10" s="164">
        <v>8</v>
      </c>
      <c r="C10" s="170" t="s">
        <v>18</v>
      </c>
      <c r="D10" s="169">
        <v>11707</v>
      </c>
      <c r="E10" s="169">
        <v>14256</v>
      </c>
      <c r="F10" s="169">
        <f t="shared" si="0"/>
        <v>25963</v>
      </c>
      <c r="G10" s="169">
        <v>17748</v>
      </c>
      <c r="H10" s="169">
        <v>25655</v>
      </c>
    </row>
    <row r="11" spans="1:8" ht="15" customHeight="1" thickBot="1" x14ac:dyDescent="0.4">
      <c r="B11" s="164">
        <v>9</v>
      </c>
      <c r="C11" s="170" t="s">
        <v>15</v>
      </c>
      <c r="D11" s="169">
        <v>775</v>
      </c>
      <c r="E11" s="169">
        <v>1445</v>
      </c>
      <c r="F11" s="169">
        <f t="shared" si="0"/>
        <v>2220</v>
      </c>
      <c r="G11" s="169">
        <v>861</v>
      </c>
      <c r="H11" s="169">
        <v>2107</v>
      </c>
    </row>
    <row r="12" spans="1:8" s="172" customFormat="1" ht="15" customHeight="1" thickBot="1" x14ac:dyDescent="0.4">
      <c r="A12" s="4"/>
      <c r="B12" s="164">
        <v>10</v>
      </c>
      <c r="C12" s="170" t="s">
        <v>6</v>
      </c>
      <c r="D12" s="169">
        <v>716</v>
      </c>
      <c r="E12" s="169">
        <v>906</v>
      </c>
      <c r="F12" s="169">
        <f t="shared" si="0"/>
        <v>1622</v>
      </c>
      <c r="G12" s="169">
        <v>831</v>
      </c>
      <c r="H12" s="169">
        <v>1622</v>
      </c>
    </row>
    <row r="13" spans="1:8" ht="15" customHeight="1" thickBot="1" x14ac:dyDescent="0.4">
      <c r="B13" s="164">
        <v>11</v>
      </c>
      <c r="C13" s="170" t="s">
        <v>21</v>
      </c>
      <c r="D13" s="169">
        <v>10164</v>
      </c>
      <c r="E13" s="169">
        <v>4528</v>
      </c>
      <c r="F13" s="169">
        <f t="shared" si="0"/>
        <v>14692</v>
      </c>
      <c r="G13" s="169">
        <v>9234</v>
      </c>
      <c r="H13" s="169">
        <v>12767</v>
      </c>
    </row>
    <row r="14" spans="1:8" ht="15" customHeight="1" thickBot="1" x14ac:dyDescent="0.4">
      <c r="B14" s="164">
        <v>12</v>
      </c>
      <c r="C14" s="170" t="s">
        <v>31</v>
      </c>
      <c r="D14" s="169">
        <v>960</v>
      </c>
      <c r="E14" s="169">
        <v>1553</v>
      </c>
      <c r="F14" s="169">
        <f t="shared" si="0"/>
        <v>2513</v>
      </c>
      <c r="G14" s="169">
        <v>658</v>
      </c>
      <c r="H14" s="169">
        <v>2319</v>
      </c>
    </row>
    <row r="15" spans="1:8" ht="15" customHeight="1" thickBot="1" x14ac:dyDescent="0.4">
      <c r="B15" s="164">
        <v>13</v>
      </c>
      <c r="C15" s="170" t="s">
        <v>16</v>
      </c>
      <c r="D15" s="169">
        <v>3246</v>
      </c>
      <c r="E15" s="169">
        <v>7553</v>
      </c>
      <c r="F15" s="169">
        <f t="shared" si="0"/>
        <v>10799</v>
      </c>
      <c r="G15" s="169">
        <v>4492</v>
      </c>
      <c r="H15" s="169">
        <v>10842</v>
      </c>
    </row>
    <row r="16" spans="1:8" ht="15" customHeight="1" thickBot="1" x14ac:dyDescent="0.4">
      <c r="B16" s="164">
        <v>14</v>
      </c>
      <c r="C16" s="170" t="s">
        <v>4</v>
      </c>
      <c r="D16" s="169">
        <v>1804</v>
      </c>
      <c r="E16" s="169">
        <v>673</v>
      </c>
      <c r="F16" s="169">
        <f t="shared" si="0"/>
        <v>2477</v>
      </c>
      <c r="G16" s="169">
        <v>1188</v>
      </c>
      <c r="H16" s="169">
        <v>2477</v>
      </c>
    </row>
    <row r="17" spans="1:8" ht="15" customHeight="1" thickBot="1" x14ac:dyDescent="0.4">
      <c r="B17" s="164">
        <v>15</v>
      </c>
      <c r="C17" s="170" t="s">
        <v>17</v>
      </c>
      <c r="D17" s="169">
        <v>1327</v>
      </c>
      <c r="E17" s="169">
        <v>1500</v>
      </c>
      <c r="F17" s="169">
        <f t="shared" si="0"/>
        <v>2827</v>
      </c>
      <c r="G17" s="169">
        <v>1005</v>
      </c>
      <c r="H17" s="169">
        <v>2827</v>
      </c>
    </row>
    <row r="18" spans="1:8" s="172" customFormat="1" ht="15" customHeight="1" thickBot="1" x14ac:dyDescent="0.4">
      <c r="A18" s="4"/>
      <c r="B18" s="164">
        <v>16</v>
      </c>
      <c r="C18" s="170" t="s">
        <v>26</v>
      </c>
      <c r="D18" s="169">
        <v>1455</v>
      </c>
      <c r="E18" s="169">
        <v>3616</v>
      </c>
      <c r="F18" s="169">
        <f t="shared" si="0"/>
        <v>5071</v>
      </c>
      <c r="G18" s="169">
        <v>2024</v>
      </c>
      <c r="H18" s="169">
        <v>5071</v>
      </c>
    </row>
    <row r="19" spans="1:8" ht="15" customHeight="1" thickBot="1" x14ac:dyDescent="0.4">
      <c r="B19" s="164">
        <v>17</v>
      </c>
      <c r="C19" s="170" t="s">
        <v>28</v>
      </c>
      <c r="D19" s="169">
        <v>2317</v>
      </c>
      <c r="E19" s="169">
        <v>11431</v>
      </c>
      <c r="F19" s="169">
        <f t="shared" si="0"/>
        <v>13748</v>
      </c>
      <c r="G19" s="169">
        <v>8138</v>
      </c>
      <c r="H19" s="169">
        <v>12968</v>
      </c>
    </row>
    <row r="20" spans="1:8" ht="15" customHeight="1" thickBot="1" x14ac:dyDescent="0.4">
      <c r="B20" s="164">
        <v>18</v>
      </c>
      <c r="C20" s="170" t="s">
        <v>19</v>
      </c>
      <c r="D20" s="169">
        <v>260</v>
      </c>
      <c r="E20" s="169">
        <v>3360</v>
      </c>
      <c r="F20" s="169">
        <f t="shared" si="0"/>
        <v>3620</v>
      </c>
      <c r="G20" s="169">
        <v>1294</v>
      </c>
      <c r="H20" s="169">
        <v>3521</v>
      </c>
    </row>
    <row r="21" spans="1:8" ht="15" customHeight="1" thickBot="1" x14ac:dyDescent="0.4">
      <c r="B21" s="164">
        <v>19</v>
      </c>
      <c r="C21" s="170" t="s">
        <v>24</v>
      </c>
      <c r="D21" s="169">
        <v>2571</v>
      </c>
      <c r="E21" s="169">
        <v>1434</v>
      </c>
      <c r="F21" s="169">
        <f t="shared" si="0"/>
        <v>4005</v>
      </c>
      <c r="G21" s="169">
        <v>1859</v>
      </c>
      <c r="H21" s="169">
        <v>4005</v>
      </c>
    </row>
    <row r="22" spans="1:8" s="172" customFormat="1" ht="15" customHeight="1" thickBot="1" x14ac:dyDescent="0.4">
      <c r="A22" s="4"/>
      <c r="B22" s="164">
        <v>20</v>
      </c>
      <c r="C22" s="170" t="s">
        <v>32</v>
      </c>
      <c r="D22" s="169">
        <v>406</v>
      </c>
      <c r="E22" s="169">
        <v>2285</v>
      </c>
      <c r="F22" s="169">
        <f t="shared" si="0"/>
        <v>2691</v>
      </c>
      <c r="G22" s="169">
        <v>1860</v>
      </c>
      <c r="H22" s="169">
        <v>2536</v>
      </c>
    </row>
    <row r="23" spans="1:8" ht="15" customHeight="1" thickBot="1" x14ac:dyDescent="0.4">
      <c r="B23" s="164">
        <v>21</v>
      </c>
      <c r="C23" s="170" t="s">
        <v>27</v>
      </c>
      <c r="D23" s="169">
        <v>2088</v>
      </c>
      <c r="E23" s="169">
        <v>4179</v>
      </c>
      <c r="F23" s="169">
        <f t="shared" si="0"/>
        <v>6267</v>
      </c>
      <c r="G23" s="169">
        <v>3623</v>
      </c>
      <c r="H23" s="169">
        <v>6226</v>
      </c>
    </row>
    <row r="24" spans="1:8" ht="15" customHeight="1" thickBot="1" x14ac:dyDescent="0.4">
      <c r="B24" s="164">
        <v>22</v>
      </c>
      <c r="C24" s="171" t="s">
        <v>25</v>
      </c>
      <c r="D24" s="169">
        <v>1154</v>
      </c>
      <c r="E24" s="169">
        <v>3474</v>
      </c>
      <c r="F24" s="169">
        <f t="shared" si="0"/>
        <v>4628</v>
      </c>
      <c r="G24" s="169">
        <v>3347</v>
      </c>
      <c r="H24" s="169">
        <v>4664</v>
      </c>
    </row>
    <row r="25" spans="1:8" s="172" customFormat="1" ht="15" customHeight="1" thickBot="1" x14ac:dyDescent="0.4">
      <c r="A25" s="4"/>
      <c r="B25" s="164">
        <v>23</v>
      </c>
      <c r="C25" s="170" t="s">
        <v>23</v>
      </c>
      <c r="D25" s="169">
        <v>1603</v>
      </c>
      <c r="E25" s="169">
        <v>895</v>
      </c>
      <c r="F25" s="169">
        <f t="shared" si="0"/>
        <v>2498</v>
      </c>
      <c r="G25" s="169">
        <v>1843</v>
      </c>
      <c r="H25" s="169">
        <v>2358</v>
      </c>
    </row>
    <row r="26" spans="1:8" ht="15" customHeight="1" thickBot="1" x14ac:dyDescent="0.4">
      <c r="B26" s="164">
        <v>24</v>
      </c>
      <c r="C26" s="170" t="s">
        <v>10</v>
      </c>
      <c r="D26" s="169">
        <v>2158</v>
      </c>
      <c r="E26" s="169">
        <v>4396</v>
      </c>
      <c r="F26" s="169">
        <f t="shared" si="0"/>
        <v>6554</v>
      </c>
      <c r="G26" s="169">
        <v>3154</v>
      </c>
      <c r="H26" s="169">
        <v>6554</v>
      </c>
    </row>
    <row r="27" spans="1:8" ht="15" customHeight="1" thickBot="1" x14ac:dyDescent="0.4">
      <c r="B27" s="164">
        <v>25</v>
      </c>
      <c r="C27" s="170" t="s">
        <v>14</v>
      </c>
      <c r="D27" s="169">
        <v>1206</v>
      </c>
      <c r="E27" s="169">
        <v>5703</v>
      </c>
      <c r="F27" s="169">
        <f t="shared" si="0"/>
        <v>6909</v>
      </c>
      <c r="G27" s="169">
        <v>2241</v>
      </c>
      <c r="H27" s="169">
        <v>6930</v>
      </c>
    </row>
    <row r="28" spans="1:8" ht="15" customHeight="1" thickBot="1" x14ac:dyDescent="0.4">
      <c r="B28" s="164">
        <v>26</v>
      </c>
      <c r="C28" s="170" t="s">
        <v>29</v>
      </c>
      <c r="D28" s="169">
        <v>2191</v>
      </c>
      <c r="E28" s="169">
        <v>4271</v>
      </c>
      <c r="F28" s="169">
        <f t="shared" si="0"/>
        <v>6462</v>
      </c>
      <c r="G28" s="169">
        <v>1606</v>
      </c>
      <c r="H28" s="169">
        <v>6308</v>
      </c>
    </row>
    <row r="29" spans="1:8" s="172" customFormat="1" ht="15" customHeight="1" thickBot="1" x14ac:dyDescent="0.4">
      <c r="A29" s="4"/>
      <c r="B29" s="164">
        <v>27</v>
      </c>
      <c r="C29" s="170" t="s">
        <v>9</v>
      </c>
      <c r="D29" s="169">
        <v>3526</v>
      </c>
      <c r="E29" s="169">
        <v>7871</v>
      </c>
      <c r="F29" s="169">
        <f t="shared" si="0"/>
        <v>11397</v>
      </c>
      <c r="G29" s="169">
        <v>3211</v>
      </c>
      <c r="H29" s="169">
        <v>11397</v>
      </c>
    </row>
    <row r="30" spans="1:8" ht="15" customHeight="1" thickBot="1" x14ac:dyDescent="0.4">
      <c r="B30" s="164">
        <v>28</v>
      </c>
      <c r="C30" s="170" t="s">
        <v>30</v>
      </c>
      <c r="D30" s="169">
        <v>1583</v>
      </c>
      <c r="E30" s="169">
        <v>2039</v>
      </c>
      <c r="F30" s="169">
        <f t="shared" si="0"/>
        <v>3622</v>
      </c>
      <c r="G30" s="169">
        <v>1067</v>
      </c>
      <c r="H30" s="169">
        <v>3621</v>
      </c>
    </row>
    <row r="31" spans="1:8" ht="15" customHeight="1" thickBot="1" x14ac:dyDescent="0.4">
      <c r="B31" s="164">
        <v>29</v>
      </c>
      <c r="C31" s="170" t="s">
        <v>11</v>
      </c>
      <c r="D31" s="169">
        <v>498</v>
      </c>
      <c r="E31" s="169">
        <v>3278</v>
      </c>
      <c r="F31" s="169">
        <f t="shared" si="0"/>
        <v>3776</v>
      </c>
      <c r="G31" s="169">
        <v>1238</v>
      </c>
      <c r="H31" s="169">
        <v>3686</v>
      </c>
    </row>
    <row r="32" spans="1:8" s="172" customFormat="1" ht="15" customHeight="1" thickBot="1" x14ac:dyDescent="0.4">
      <c r="A32" s="4"/>
      <c r="B32" s="164">
        <v>30</v>
      </c>
      <c r="C32" s="171" t="s">
        <v>8</v>
      </c>
      <c r="D32" s="169">
        <v>3418</v>
      </c>
      <c r="E32" s="169">
        <v>739</v>
      </c>
      <c r="F32" s="169">
        <f t="shared" si="0"/>
        <v>4157</v>
      </c>
      <c r="G32" s="169">
        <v>2729</v>
      </c>
      <c r="H32" s="169">
        <v>4155</v>
      </c>
    </row>
    <row r="33" spans="2:8" ht="15" customHeight="1" thickBot="1" x14ac:dyDescent="0.4">
      <c r="B33" s="164">
        <v>31</v>
      </c>
      <c r="C33" s="170" t="s">
        <v>12</v>
      </c>
      <c r="D33" s="169">
        <v>1205</v>
      </c>
      <c r="E33" s="169">
        <v>2849</v>
      </c>
      <c r="F33" s="169">
        <f t="shared" si="0"/>
        <v>4054</v>
      </c>
      <c r="G33" s="169">
        <v>668</v>
      </c>
      <c r="H33" s="169">
        <v>4060</v>
      </c>
    </row>
    <row r="34" spans="2:8" ht="17.25" customHeight="1" thickBot="1" x14ac:dyDescent="0.4">
      <c r="B34" s="182" t="s">
        <v>33</v>
      </c>
      <c r="C34" s="182"/>
      <c r="D34" s="173">
        <v>75897</v>
      </c>
      <c r="E34" s="173">
        <v>116733</v>
      </c>
      <c r="F34" s="169">
        <f t="shared" si="0"/>
        <v>192630</v>
      </c>
      <c r="G34" s="173">
        <v>94135</v>
      </c>
      <c r="H34" s="173">
        <v>188098</v>
      </c>
    </row>
  </sheetData>
  <mergeCells count="3">
    <mergeCell ref="B1:C1"/>
    <mergeCell ref="D1:H1"/>
    <mergeCell ref="B34:C34"/>
  </mergeCells>
  <pageMargins left="0" right="0" top="0" bottom="0" header="0" footer="0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G37"/>
  <sheetViews>
    <sheetView rightToLeft="1" zoomScale="90" zoomScaleNormal="90" workbookViewId="0">
      <selection activeCell="R18" sqref="R18"/>
    </sheetView>
  </sheetViews>
  <sheetFormatPr defaultColWidth="5.7109375" defaultRowHeight="15" x14ac:dyDescent="0.35"/>
  <cols>
    <col min="1" max="1" width="9.140625" style="4" customWidth="1"/>
    <col min="2" max="2" width="6.7109375" style="4" customWidth="1"/>
    <col min="3" max="3" width="18.140625" style="4" customWidth="1"/>
    <col min="4" max="7" width="13.42578125" style="4" customWidth="1"/>
    <col min="8" max="8" width="8.85546875" style="4" customWidth="1"/>
    <col min="9" max="9" width="5.7109375" style="4"/>
    <col min="10" max="10" width="20.5703125" style="4" customWidth="1"/>
    <col min="11" max="16384" width="5.7109375" style="4"/>
  </cols>
  <sheetData>
    <row r="1" spans="2:7" s="1" customFormat="1" ht="21" customHeight="1" thickBot="1" x14ac:dyDescent="0.3">
      <c r="B1" s="176" t="s">
        <v>73</v>
      </c>
      <c r="C1" s="176"/>
      <c r="D1" s="176"/>
      <c r="E1" s="176"/>
      <c r="F1" s="176"/>
      <c r="G1" s="176"/>
    </row>
    <row r="2" spans="2:7" ht="17.25" thickBot="1" x14ac:dyDescent="0.4">
      <c r="B2" s="183" t="s">
        <v>0</v>
      </c>
      <c r="C2" s="183" t="s">
        <v>62</v>
      </c>
      <c r="D2" s="184" t="s">
        <v>47</v>
      </c>
      <c r="E2" s="184"/>
      <c r="F2" s="184"/>
      <c r="G2" s="184"/>
    </row>
    <row r="3" spans="2:7" ht="17.25" thickBot="1" x14ac:dyDescent="0.4">
      <c r="B3" s="183"/>
      <c r="C3" s="183"/>
      <c r="D3" s="60" t="s">
        <v>48</v>
      </c>
      <c r="E3" s="58" t="s">
        <v>49</v>
      </c>
      <c r="F3" s="60" t="s">
        <v>50</v>
      </c>
      <c r="G3" s="58" t="s">
        <v>33</v>
      </c>
    </row>
    <row r="4" spans="2:7" ht="15.6" customHeight="1" thickBot="1" x14ac:dyDescent="0.4">
      <c r="B4" s="36">
        <v>1</v>
      </c>
      <c r="C4" s="37" t="s">
        <v>7</v>
      </c>
      <c r="D4" s="113">
        <v>7007</v>
      </c>
      <c r="E4" s="114">
        <v>1914</v>
      </c>
      <c r="F4" s="114">
        <v>4087</v>
      </c>
      <c r="G4" s="115">
        <v>13008</v>
      </c>
    </row>
    <row r="5" spans="2:7" ht="15.6" customHeight="1" thickBot="1" x14ac:dyDescent="0.4">
      <c r="B5" s="36">
        <v>2</v>
      </c>
      <c r="C5" s="37" t="s">
        <v>13</v>
      </c>
      <c r="D5" s="116">
        <v>4605</v>
      </c>
      <c r="E5" s="117">
        <v>1011</v>
      </c>
      <c r="F5" s="117">
        <v>2525</v>
      </c>
      <c r="G5" s="118">
        <v>8141</v>
      </c>
    </row>
    <row r="6" spans="2:7" ht="15.6" customHeight="1" thickBot="1" x14ac:dyDescent="0.4">
      <c r="B6" s="36">
        <v>3</v>
      </c>
      <c r="C6" s="38" t="s">
        <v>20</v>
      </c>
      <c r="D6" s="116">
        <v>2894</v>
      </c>
      <c r="E6" s="117">
        <v>547</v>
      </c>
      <c r="F6" s="117">
        <v>1616</v>
      </c>
      <c r="G6" s="118">
        <v>5057</v>
      </c>
    </row>
    <row r="7" spans="2:7" ht="15.6" customHeight="1" thickBot="1" x14ac:dyDescent="0.4">
      <c r="B7" s="36">
        <v>4</v>
      </c>
      <c r="C7" s="37" t="s">
        <v>22</v>
      </c>
      <c r="D7" s="116">
        <v>10444</v>
      </c>
      <c r="E7" s="117">
        <v>2606</v>
      </c>
      <c r="F7" s="117">
        <v>7307</v>
      </c>
      <c r="G7" s="118">
        <v>20357</v>
      </c>
    </row>
    <row r="8" spans="2:7" ht="15.6" customHeight="1" thickBot="1" x14ac:dyDescent="0.4">
      <c r="B8" s="36">
        <v>5</v>
      </c>
      <c r="C8" s="37" t="s">
        <v>5</v>
      </c>
      <c r="D8" s="116">
        <v>3464</v>
      </c>
      <c r="E8" s="117">
        <v>897</v>
      </c>
      <c r="F8" s="117">
        <v>1099</v>
      </c>
      <c r="G8" s="118">
        <v>5460</v>
      </c>
    </row>
    <row r="9" spans="2:7" ht="15.6" customHeight="1" thickBot="1" x14ac:dyDescent="0.4">
      <c r="B9" s="36">
        <v>6</v>
      </c>
      <c r="C9" s="37" t="s">
        <v>3</v>
      </c>
      <c r="D9" s="116">
        <v>1281</v>
      </c>
      <c r="E9" s="117">
        <v>230</v>
      </c>
      <c r="F9" s="117">
        <v>334</v>
      </c>
      <c r="G9" s="118">
        <v>1845</v>
      </c>
    </row>
    <row r="10" spans="2:7" ht="15.6" customHeight="1" thickBot="1" x14ac:dyDescent="0.4">
      <c r="B10" s="36">
        <v>7</v>
      </c>
      <c r="C10" s="37" t="s">
        <v>2</v>
      </c>
      <c r="D10" s="116">
        <v>2833</v>
      </c>
      <c r="E10" s="117">
        <v>549</v>
      </c>
      <c r="F10" s="117">
        <v>959</v>
      </c>
      <c r="G10" s="118">
        <v>4341</v>
      </c>
    </row>
    <row r="11" spans="2:7" ht="15.6" customHeight="1" thickBot="1" x14ac:dyDescent="0.4">
      <c r="B11" s="36">
        <v>8</v>
      </c>
      <c r="C11" s="37" t="s">
        <v>18</v>
      </c>
      <c r="D11" s="116">
        <v>24194</v>
      </c>
      <c r="E11" s="117">
        <v>6085</v>
      </c>
      <c r="F11" s="117">
        <v>17378</v>
      </c>
      <c r="G11" s="118">
        <v>47657</v>
      </c>
    </row>
    <row r="12" spans="2:7" ht="15.6" customHeight="1" thickBot="1" x14ac:dyDescent="0.4">
      <c r="B12" s="36">
        <v>9</v>
      </c>
      <c r="C12" s="37" t="s">
        <v>15</v>
      </c>
      <c r="D12" s="116">
        <v>1540</v>
      </c>
      <c r="E12" s="117">
        <v>628</v>
      </c>
      <c r="F12" s="117">
        <v>907</v>
      </c>
      <c r="G12" s="118">
        <v>3075</v>
      </c>
    </row>
    <row r="13" spans="2:7" ht="15.6" customHeight="1" thickBot="1" x14ac:dyDescent="0.4">
      <c r="B13" s="36">
        <v>10</v>
      </c>
      <c r="C13" s="37" t="s">
        <v>6</v>
      </c>
      <c r="D13" s="116">
        <v>1326</v>
      </c>
      <c r="E13" s="117">
        <v>270</v>
      </c>
      <c r="F13" s="117">
        <v>730</v>
      </c>
      <c r="G13" s="118">
        <v>2326</v>
      </c>
    </row>
    <row r="14" spans="2:7" ht="15.6" customHeight="1" thickBot="1" x14ac:dyDescent="0.4">
      <c r="B14" s="36">
        <v>11</v>
      </c>
      <c r="C14" s="37" t="s">
        <v>21</v>
      </c>
      <c r="D14" s="116">
        <v>12596</v>
      </c>
      <c r="E14" s="117">
        <v>2530</v>
      </c>
      <c r="F14" s="117">
        <v>7514</v>
      </c>
      <c r="G14" s="118">
        <v>22640</v>
      </c>
    </row>
    <row r="15" spans="2:7" ht="15.6" customHeight="1" thickBot="1" x14ac:dyDescent="0.4">
      <c r="B15" s="36">
        <v>12</v>
      </c>
      <c r="C15" s="37" t="s">
        <v>31</v>
      </c>
      <c r="D15" s="116">
        <v>1396</v>
      </c>
      <c r="E15" s="117">
        <v>205</v>
      </c>
      <c r="F15" s="117">
        <v>526</v>
      </c>
      <c r="G15" s="118">
        <v>2127</v>
      </c>
    </row>
    <row r="16" spans="2:7" ht="15.6" customHeight="1" thickBot="1" x14ac:dyDescent="0.4">
      <c r="B16" s="36">
        <v>13</v>
      </c>
      <c r="C16" s="37" t="s">
        <v>16</v>
      </c>
      <c r="D16" s="116">
        <v>12069</v>
      </c>
      <c r="E16" s="117">
        <v>2654</v>
      </c>
      <c r="F16" s="117">
        <v>4683</v>
      </c>
      <c r="G16" s="118">
        <v>19406</v>
      </c>
    </row>
    <row r="17" spans="2:7" ht="15.6" customHeight="1" thickBot="1" x14ac:dyDescent="0.4">
      <c r="B17" s="36">
        <v>14</v>
      </c>
      <c r="C17" s="37" t="s">
        <v>4</v>
      </c>
      <c r="D17" s="116">
        <v>1836</v>
      </c>
      <c r="E17" s="117">
        <v>400</v>
      </c>
      <c r="F17" s="117">
        <v>1149</v>
      </c>
      <c r="G17" s="118">
        <v>3385</v>
      </c>
    </row>
    <row r="18" spans="2:7" ht="15.6" customHeight="1" thickBot="1" x14ac:dyDescent="0.4">
      <c r="B18" s="36">
        <v>15</v>
      </c>
      <c r="C18" s="37" t="s">
        <v>17</v>
      </c>
      <c r="D18" s="116">
        <v>1807</v>
      </c>
      <c r="E18" s="117">
        <v>569</v>
      </c>
      <c r="F18" s="117">
        <v>1001</v>
      </c>
      <c r="G18" s="118">
        <v>3377</v>
      </c>
    </row>
    <row r="19" spans="2:7" ht="15.6" customHeight="1" thickBot="1" x14ac:dyDescent="0.4">
      <c r="B19" s="36">
        <v>16</v>
      </c>
      <c r="C19" s="37" t="s">
        <v>26</v>
      </c>
      <c r="D19" s="116">
        <v>10797</v>
      </c>
      <c r="E19" s="117">
        <v>1568</v>
      </c>
      <c r="F19" s="117">
        <v>1524</v>
      </c>
      <c r="G19" s="118">
        <v>13889</v>
      </c>
    </row>
    <row r="20" spans="2:7" ht="15.6" customHeight="1" thickBot="1" x14ac:dyDescent="0.4">
      <c r="B20" s="36">
        <v>17</v>
      </c>
      <c r="C20" s="37" t="s">
        <v>28</v>
      </c>
      <c r="D20" s="116">
        <v>13090</v>
      </c>
      <c r="E20" s="117">
        <v>3402</v>
      </c>
      <c r="F20" s="117">
        <v>5560</v>
      </c>
      <c r="G20" s="118">
        <v>22052</v>
      </c>
    </row>
    <row r="21" spans="2:7" ht="15.6" customHeight="1" thickBot="1" x14ac:dyDescent="0.4">
      <c r="B21" s="36">
        <v>18</v>
      </c>
      <c r="C21" s="37" t="s">
        <v>19</v>
      </c>
      <c r="D21" s="116">
        <v>2111</v>
      </c>
      <c r="E21" s="117">
        <v>847</v>
      </c>
      <c r="F21" s="117">
        <v>1292</v>
      </c>
      <c r="G21" s="118">
        <v>4250</v>
      </c>
    </row>
    <row r="22" spans="2:7" ht="15.6" customHeight="1" thickBot="1" x14ac:dyDescent="0.4">
      <c r="B22" s="36">
        <v>19</v>
      </c>
      <c r="C22" s="37" t="s">
        <v>24</v>
      </c>
      <c r="D22" s="116">
        <v>2540</v>
      </c>
      <c r="E22" s="117">
        <v>471</v>
      </c>
      <c r="F22" s="117">
        <v>2142</v>
      </c>
      <c r="G22" s="118">
        <v>5153</v>
      </c>
    </row>
    <row r="23" spans="2:7" ht="15.6" customHeight="1" thickBot="1" x14ac:dyDescent="0.4">
      <c r="B23" s="36">
        <v>20</v>
      </c>
      <c r="C23" s="37" t="s">
        <v>32</v>
      </c>
      <c r="D23" s="116">
        <v>2298</v>
      </c>
      <c r="E23" s="117">
        <v>1745</v>
      </c>
      <c r="F23" s="117">
        <v>1445</v>
      </c>
      <c r="G23" s="118">
        <v>5488</v>
      </c>
    </row>
    <row r="24" spans="2:7" ht="15.6" customHeight="1" thickBot="1" x14ac:dyDescent="0.4">
      <c r="B24" s="36">
        <v>21</v>
      </c>
      <c r="C24" s="37" t="s">
        <v>27</v>
      </c>
      <c r="D24" s="116">
        <v>6314</v>
      </c>
      <c r="E24" s="117">
        <v>1332</v>
      </c>
      <c r="F24" s="117">
        <v>3229</v>
      </c>
      <c r="G24" s="118">
        <v>10875</v>
      </c>
    </row>
    <row r="25" spans="2:7" ht="15.6" customHeight="1" thickBot="1" x14ac:dyDescent="0.4">
      <c r="B25" s="36">
        <v>22</v>
      </c>
      <c r="C25" s="38" t="s">
        <v>25</v>
      </c>
      <c r="D25" s="116">
        <v>3744</v>
      </c>
      <c r="E25" s="117">
        <v>477</v>
      </c>
      <c r="F25" s="117">
        <v>2079</v>
      </c>
      <c r="G25" s="118">
        <v>6300</v>
      </c>
    </row>
    <row r="26" spans="2:7" ht="15.6" customHeight="1" thickBot="1" x14ac:dyDescent="0.4">
      <c r="B26" s="36">
        <v>23</v>
      </c>
      <c r="C26" s="37" t="s">
        <v>23</v>
      </c>
      <c r="D26" s="116">
        <v>1584</v>
      </c>
      <c r="E26" s="117">
        <v>291</v>
      </c>
      <c r="F26" s="117">
        <v>1071</v>
      </c>
      <c r="G26" s="118">
        <v>2946</v>
      </c>
    </row>
    <row r="27" spans="2:7" ht="15.6" customHeight="1" thickBot="1" x14ac:dyDescent="0.4">
      <c r="B27" s="36">
        <v>24</v>
      </c>
      <c r="C27" s="37" t="s">
        <v>10</v>
      </c>
      <c r="D27" s="116">
        <v>5958</v>
      </c>
      <c r="E27" s="117">
        <v>981</v>
      </c>
      <c r="F27" s="117">
        <v>3138</v>
      </c>
      <c r="G27" s="118">
        <v>10077</v>
      </c>
    </row>
    <row r="28" spans="2:7" ht="15.6" customHeight="1" thickBot="1" x14ac:dyDescent="0.4">
      <c r="B28" s="36">
        <v>25</v>
      </c>
      <c r="C28" s="37" t="s">
        <v>14</v>
      </c>
      <c r="D28" s="116">
        <v>7740</v>
      </c>
      <c r="E28" s="117">
        <v>2087</v>
      </c>
      <c r="F28" s="117">
        <v>781</v>
      </c>
      <c r="G28" s="118">
        <v>10608</v>
      </c>
    </row>
    <row r="29" spans="2:7" ht="15.6" customHeight="1" thickBot="1" x14ac:dyDescent="0.4">
      <c r="B29" s="36">
        <v>26</v>
      </c>
      <c r="C29" s="37" t="s">
        <v>29</v>
      </c>
      <c r="D29" s="116">
        <v>2899</v>
      </c>
      <c r="E29" s="117">
        <v>605</v>
      </c>
      <c r="F29" s="117">
        <v>1284</v>
      </c>
      <c r="G29" s="118">
        <v>4788</v>
      </c>
    </row>
    <row r="30" spans="2:7" ht="15.6" customHeight="1" thickBot="1" x14ac:dyDescent="0.4">
      <c r="B30" s="36">
        <v>27</v>
      </c>
      <c r="C30" s="37" t="s">
        <v>9</v>
      </c>
      <c r="D30" s="116">
        <v>10098</v>
      </c>
      <c r="E30" s="117">
        <v>1112</v>
      </c>
      <c r="F30" s="117">
        <v>3084</v>
      </c>
      <c r="G30" s="118">
        <v>14294</v>
      </c>
    </row>
    <row r="31" spans="2:7" ht="15.6" customHeight="1" thickBot="1" x14ac:dyDescent="0.4">
      <c r="B31" s="36">
        <v>28</v>
      </c>
      <c r="C31" s="37" t="s">
        <v>30</v>
      </c>
      <c r="D31" s="116">
        <v>2478</v>
      </c>
      <c r="E31" s="117">
        <v>566</v>
      </c>
      <c r="F31" s="117">
        <v>1300</v>
      </c>
      <c r="G31" s="118">
        <v>4344</v>
      </c>
    </row>
    <row r="32" spans="2:7" ht="15.6" customHeight="1" thickBot="1" x14ac:dyDescent="0.4">
      <c r="B32" s="36">
        <v>29</v>
      </c>
      <c r="C32" s="37" t="s">
        <v>11</v>
      </c>
      <c r="D32" s="116">
        <v>5439</v>
      </c>
      <c r="E32" s="117">
        <v>595</v>
      </c>
      <c r="F32" s="117">
        <v>1115</v>
      </c>
      <c r="G32" s="118">
        <v>7149</v>
      </c>
    </row>
    <row r="33" spans="2:7" ht="15.6" customHeight="1" thickBot="1" x14ac:dyDescent="0.4">
      <c r="B33" s="36">
        <v>30</v>
      </c>
      <c r="C33" s="38" t="s">
        <v>8</v>
      </c>
      <c r="D33" s="116">
        <v>2613</v>
      </c>
      <c r="E33" s="117">
        <v>959</v>
      </c>
      <c r="F33" s="117">
        <v>2278</v>
      </c>
      <c r="G33" s="118">
        <v>5850</v>
      </c>
    </row>
    <row r="34" spans="2:7" ht="15.6" customHeight="1" thickBot="1" x14ac:dyDescent="0.4">
      <c r="B34" s="36">
        <v>31</v>
      </c>
      <c r="C34" s="37" t="s">
        <v>12</v>
      </c>
      <c r="D34" s="119">
        <v>3213</v>
      </c>
      <c r="E34" s="120">
        <v>860</v>
      </c>
      <c r="F34" s="120">
        <v>744</v>
      </c>
      <c r="G34" s="121">
        <v>4817</v>
      </c>
    </row>
    <row r="35" spans="2:7" ht="18.95" customHeight="1" thickBot="1" x14ac:dyDescent="0.4">
      <c r="B35" s="183" t="s">
        <v>33</v>
      </c>
      <c r="C35" s="183"/>
      <c r="D35" s="110">
        <v>172208</v>
      </c>
      <c r="E35" s="110">
        <v>38993</v>
      </c>
      <c r="F35" s="110">
        <v>83881</v>
      </c>
      <c r="G35" s="110">
        <v>295082</v>
      </c>
    </row>
    <row r="37" spans="2:7" x14ac:dyDescent="0.35">
      <c r="D37" s="5"/>
      <c r="E37" s="5"/>
      <c r="F37" s="5"/>
      <c r="G37" s="5"/>
    </row>
  </sheetData>
  <mergeCells count="5">
    <mergeCell ref="B35:C35"/>
    <mergeCell ref="B1:G1"/>
    <mergeCell ref="B2:B3"/>
    <mergeCell ref="C2:C3"/>
    <mergeCell ref="D2:G2"/>
  </mergeCells>
  <pageMargins left="0" right="0" top="0" bottom="0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35"/>
  <sheetViews>
    <sheetView rightToLeft="1" zoomScaleNormal="100" workbookViewId="0">
      <selection activeCell="R18" sqref="R18"/>
    </sheetView>
  </sheetViews>
  <sheetFormatPr defaultColWidth="6" defaultRowHeight="19.5" x14ac:dyDescent="0.25"/>
  <cols>
    <col min="1" max="1" width="3.85546875" style="6" customWidth="1"/>
    <col min="2" max="2" width="16.140625" style="6" customWidth="1"/>
    <col min="3" max="11" width="7.5703125" style="6" bestFit="1" customWidth="1"/>
    <col min="12" max="12" width="8.85546875" style="6" bestFit="1" customWidth="1"/>
    <col min="13" max="16384" width="6" style="6"/>
  </cols>
  <sheetData>
    <row r="1" spans="1:12" s="1" customFormat="1" ht="21" thickBot="1" x14ac:dyDescent="0.3">
      <c r="A1" s="176" t="s">
        <v>74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</row>
    <row r="2" spans="1:12" ht="21" thickBot="1" x14ac:dyDescent="0.3">
      <c r="A2" s="58" t="s">
        <v>0</v>
      </c>
      <c r="B2" s="10" t="s">
        <v>64</v>
      </c>
      <c r="C2" s="58" t="s">
        <v>51</v>
      </c>
      <c r="D2" s="58" t="s">
        <v>52</v>
      </c>
      <c r="E2" s="58" t="s">
        <v>53</v>
      </c>
      <c r="F2" s="58" t="s">
        <v>54</v>
      </c>
      <c r="G2" s="58" t="s">
        <v>55</v>
      </c>
      <c r="H2" s="58" t="s">
        <v>56</v>
      </c>
      <c r="I2" s="58" t="s">
        <v>57</v>
      </c>
      <c r="J2" s="58" t="s">
        <v>58</v>
      </c>
      <c r="K2" s="58" t="s">
        <v>59</v>
      </c>
      <c r="L2" s="58" t="s">
        <v>33</v>
      </c>
    </row>
    <row r="3" spans="1:12" ht="21" thickBot="1" x14ac:dyDescent="0.3">
      <c r="A3" s="58">
        <v>1</v>
      </c>
      <c r="B3" s="106" t="s">
        <v>7</v>
      </c>
      <c r="C3" s="16">
        <v>2368</v>
      </c>
      <c r="D3" s="62">
        <v>312</v>
      </c>
      <c r="E3" s="62">
        <v>1445</v>
      </c>
      <c r="F3" s="62">
        <v>188</v>
      </c>
      <c r="G3" s="62">
        <v>563</v>
      </c>
      <c r="H3" s="62">
        <v>65</v>
      </c>
      <c r="I3" s="62">
        <v>2197</v>
      </c>
      <c r="J3" s="62">
        <v>326</v>
      </c>
      <c r="K3" s="17">
        <v>3</v>
      </c>
      <c r="L3" s="110">
        <f>K3+J3+I3+H3+G3+F3+E3+D3+C3</f>
        <v>7467</v>
      </c>
    </row>
    <row r="4" spans="1:12" ht="21" thickBot="1" x14ac:dyDescent="0.3">
      <c r="A4" s="58">
        <v>2</v>
      </c>
      <c r="B4" s="106" t="s">
        <v>13</v>
      </c>
      <c r="C4" s="18">
        <v>1913</v>
      </c>
      <c r="D4" s="63">
        <v>215</v>
      </c>
      <c r="E4" s="63">
        <v>1120</v>
      </c>
      <c r="F4" s="63">
        <v>149</v>
      </c>
      <c r="G4" s="63">
        <v>418</v>
      </c>
      <c r="H4" s="63">
        <v>53</v>
      </c>
      <c r="I4" s="63">
        <v>1773</v>
      </c>
      <c r="J4" s="63">
        <v>209</v>
      </c>
      <c r="K4" s="19">
        <v>1</v>
      </c>
      <c r="L4" s="110">
        <f t="shared" ref="L4:L33" si="0">K4+J4+I4+H4+G4+F4+E4+D4+C4</f>
        <v>5851</v>
      </c>
    </row>
    <row r="5" spans="1:12" ht="21" thickBot="1" x14ac:dyDescent="0.3">
      <c r="A5" s="58">
        <v>3</v>
      </c>
      <c r="B5" s="107" t="s">
        <v>20</v>
      </c>
      <c r="C5" s="18">
        <v>1182</v>
      </c>
      <c r="D5" s="63">
        <v>165</v>
      </c>
      <c r="E5" s="63">
        <v>673</v>
      </c>
      <c r="F5" s="63">
        <v>94</v>
      </c>
      <c r="G5" s="63">
        <v>264</v>
      </c>
      <c r="H5" s="63">
        <v>26</v>
      </c>
      <c r="I5" s="63">
        <v>1267</v>
      </c>
      <c r="J5" s="63">
        <v>198</v>
      </c>
      <c r="K5" s="19">
        <v>3</v>
      </c>
      <c r="L5" s="110">
        <f t="shared" si="0"/>
        <v>3872</v>
      </c>
    </row>
    <row r="6" spans="1:12" ht="21" thickBot="1" x14ac:dyDescent="0.3">
      <c r="A6" s="58">
        <v>4</v>
      </c>
      <c r="B6" s="106" t="s">
        <v>22</v>
      </c>
      <c r="C6" s="18">
        <v>3516</v>
      </c>
      <c r="D6" s="63">
        <v>354</v>
      </c>
      <c r="E6" s="63">
        <v>3054</v>
      </c>
      <c r="F6" s="63">
        <v>338</v>
      </c>
      <c r="G6" s="63">
        <v>1008</v>
      </c>
      <c r="H6" s="63">
        <v>96</v>
      </c>
      <c r="I6" s="63">
        <v>4920</v>
      </c>
      <c r="J6" s="63">
        <v>801</v>
      </c>
      <c r="K6" s="19">
        <v>6</v>
      </c>
      <c r="L6" s="110">
        <f t="shared" si="0"/>
        <v>14093</v>
      </c>
    </row>
    <row r="7" spans="1:12" ht="21" thickBot="1" x14ac:dyDescent="0.3">
      <c r="A7" s="58">
        <v>5</v>
      </c>
      <c r="B7" s="106" t="s">
        <v>5</v>
      </c>
      <c r="C7" s="18">
        <v>1619</v>
      </c>
      <c r="D7" s="63">
        <v>188</v>
      </c>
      <c r="E7" s="63">
        <v>1333</v>
      </c>
      <c r="F7" s="63">
        <v>144</v>
      </c>
      <c r="G7" s="63">
        <v>427</v>
      </c>
      <c r="H7" s="63">
        <v>45</v>
      </c>
      <c r="I7" s="63">
        <v>1984</v>
      </c>
      <c r="J7" s="63">
        <v>275</v>
      </c>
      <c r="K7" s="19">
        <v>2</v>
      </c>
      <c r="L7" s="110">
        <f t="shared" si="0"/>
        <v>6017</v>
      </c>
    </row>
    <row r="8" spans="1:12" ht="21" thickBot="1" x14ac:dyDescent="0.3">
      <c r="A8" s="58">
        <v>6</v>
      </c>
      <c r="B8" s="106" t="s">
        <v>3</v>
      </c>
      <c r="C8" s="18">
        <v>341</v>
      </c>
      <c r="D8" s="63">
        <v>49</v>
      </c>
      <c r="E8" s="63">
        <v>202</v>
      </c>
      <c r="F8" s="63">
        <v>25</v>
      </c>
      <c r="G8" s="63">
        <v>103</v>
      </c>
      <c r="H8" s="63">
        <v>11</v>
      </c>
      <c r="I8" s="63">
        <v>379</v>
      </c>
      <c r="J8" s="63">
        <v>56</v>
      </c>
      <c r="K8" s="19">
        <v>1</v>
      </c>
      <c r="L8" s="110">
        <f t="shared" si="0"/>
        <v>1167</v>
      </c>
    </row>
    <row r="9" spans="1:12" ht="21" thickBot="1" x14ac:dyDescent="0.3">
      <c r="A9" s="58">
        <v>7</v>
      </c>
      <c r="B9" s="106" t="s">
        <v>2</v>
      </c>
      <c r="C9" s="18">
        <v>583</v>
      </c>
      <c r="D9" s="63">
        <v>38</v>
      </c>
      <c r="E9" s="63">
        <v>571</v>
      </c>
      <c r="F9" s="63">
        <v>68</v>
      </c>
      <c r="G9" s="63">
        <v>142</v>
      </c>
      <c r="H9" s="63">
        <v>11</v>
      </c>
      <c r="I9" s="63">
        <v>1147</v>
      </c>
      <c r="J9" s="63">
        <v>90</v>
      </c>
      <c r="K9" s="19">
        <v>48</v>
      </c>
      <c r="L9" s="110">
        <f t="shared" si="0"/>
        <v>2698</v>
      </c>
    </row>
    <row r="10" spans="1:12" ht="21" thickBot="1" x14ac:dyDescent="0.3">
      <c r="A10" s="58">
        <v>8</v>
      </c>
      <c r="B10" s="106" t="s">
        <v>18</v>
      </c>
      <c r="C10" s="18">
        <v>7487</v>
      </c>
      <c r="D10" s="63">
        <v>869</v>
      </c>
      <c r="E10" s="63">
        <v>5658</v>
      </c>
      <c r="F10" s="63">
        <v>617</v>
      </c>
      <c r="G10" s="63">
        <v>1760</v>
      </c>
      <c r="H10" s="63">
        <v>205</v>
      </c>
      <c r="I10" s="63">
        <v>9148</v>
      </c>
      <c r="J10" s="63">
        <v>1134</v>
      </c>
      <c r="K10" s="19">
        <v>20</v>
      </c>
      <c r="L10" s="110">
        <f t="shared" si="0"/>
        <v>26898</v>
      </c>
    </row>
    <row r="11" spans="1:12" ht="21" thickBot="1" x14ac:dyDescent="0.3">
      <c r="A11" s="58">
        <v>9</v>
      </c>
      <c r="B11" s="106" t="s">
        <v>15</v>
      </c>
      <c r="C11" s="18">
        <v>661</v>
      </c>
      <c r="D11" s="63">
        <v>64</v>
      </c>
      <c r="E11" s="63">
        <v>406</v>
      </c>
      <c r="F11" s="63">
        <v>45</v>
      </c>
      <c r="G11" s="63">
        <v>122</v>
      </c>
      <c r="H11" s="63">
        <v>20</v>
      </c>
      <c r="I11" s="63">
        <v>931</v>
      </c>
      <c r="J11" s="63">
        <v>92</v>
      </c>
      <c r="K11" s="19">
        <v>2</v>
      </c>
      <c r="L11" s="110">
        <f t="shared" si="0"/>
        <v>2343</v>
      </c>
    </row>
    <row r="12" spans="1:12" ht="21" thickBot="1" x14ac:dyDescent="0.3">
      <c r="A12" s="58">
        <v>10</v>
      </c>
      <c r="B12" s="106" t="s">
        <v>6</v>
      </c>
      <c r="C12" s="18">
        <v>413</v>
      </c>
      <c r="D12" s="63">
        <v>51</v>
      </c>
      <c r="E12" s="63">
        <v>406</v>
      </c>
      <c r="F12" s="63">
        <v>71</v>
      </c>
      <c r="G12" s="63">
        <v>114</v>
      </c>
      <c r="H12" s="63">
        <v>19</v>
      </c>
      <c r="I12" s="63">
        <v>465</v>
      </c>
      <c r="J12" s="63">
        <v>103</v>
      </c>
      <c r="K12" s="19">
        <v>0</v>
      </c>
      <c r="L12" s="110">
        <f t="shared" si="0"/>
        <v>1642</v>
      </c>
    </row>
    <row r="13" spans="1:12" ht="21" thickBot="1" x14ac:dyDescent="0.3">
      <c r="A13" s="58">
        <v>11</v>
      </c>
      <c r="B13" s="106" t="s">
        <v>21</v>
      </c>
      <c r="C13" s="18">
        <v>4032</v>
      </c>
      <c r="D13" s="63">
        <v>489</v>
      </c>
      <c r="E13" s="63">
        <v>3539</v>
      </c>
      <c r="F13" s="63">
        <v>426</v>
      </c>
      <c r="G13" s="63">
        <v>1175</v>
      </c>
      <c r="H13" s="63">
        <v>138</v>
      </c>
      <c r="I13" s="63">
        <v>4489</v>
      </c>
      <c r="J13" s="63">
        <v>673</v>
      </c>
      <c r="K13" s="19">
        <v>1</v>
      </c>
      <c r="L13" s="110">
        <f t="shared" si="0"/>
        <v>14962</v>
      </c>
    </row>
    <row r="14" spans="1:12" ht="21" thickBot="1" x14ac:dyDescent="0.3">
      <c r="A14" s="58">
        <v>12</v>
      </c>
      <c r="B14" s="106" t="s">
        <v>31</v>
      </c>
      <c r="C14" s="18">
        <v>711</v>
      </c>
      <c r="D14" s="63">
        <v>74</v>
      </c>
      <c r="E14" s="63">
        <v>574</v>
      </c>
      <c r="F14" s="63">
        <v>77</v>
      </c>
      <c r="G14" s="63">
        <v>188</v>
      </c>
      <c r="H14" s="63">
        <v>30</v>
      </c>
      <c r="I14" s="63">
        <v>748</v>
      </c>
      <c r="J14" s="63">
        <v>113</v>
      </c>
      <c r="K14" s="19">
        <v>0</v>
      </c>
      <c r="L14" s="110">
        <f t="shared" si="0"/>
        <v>2515</v>
      </c>
    </row>
    <row r="15" spans="1:12" ht="21" thickBot="1" x14ac:dyDescent="0.3">
      <c r="A15" s="58">
        <v>13</v>
      </c>
      <c r="B15" s="106" t="s">
        <v>16</v>
      </c>
      <c r="C15" s="18">
        <v>2723</v>
      </c>
      <c r="D15" s="63">
        <v>231</v>
      </c>
      <c r="E15" s="63">
        <v>2549</v>
      </c>
      <c r="F15" s="63">
        <v>242</v>
      </c>
      <c r="G15" s="63">
        <v>598</v>
      </c>
      <c r="H15" s="63">
        <v>61</v>
      </c>
      <c r="I15" s="63">
        <v>4128</v>
      </c>
      <c r="J15" s="63">
        <v>424</v>
      </c>
      <c r="K15" s="19">
        <v>4</v>
      </c>
      <c r="L15" s="110">
        <f t="shared" si="0"/>
        <v>10960</v>
      </c>
    </row>
    <row r="16" spans="1:12" ht="21" thickBot="1" x14ac:dyDescent="0.3">
      <c r="A16" s="58">
        <v>14</v>
      </c>
      <c r="B16" s="106" t="s">
        <v>4</v>
      </c>
      <c r="C16" s="18">
        <v>726</v>
      </c>
      <c r="D16" s="63">
        <v>81</v>
      </c>
      <c r="E16" s="63">
        <v>513</v>
      </c>
      <c r="F16" s="63">
        <v>64</v>
      </c>
      <c r="G16" s="63">
        <v>142</v>
      </c>
      <c r="H16" s="63">
        <v>21</v>
      </c>
      <c r="I16" s="63">
        <v>841</v>
      </c>
      <c r="J16" s="63">
        <v>109</v>
      </c>
      <c r="K16" s="19">
        <v>0</v>
      </c>
      <c r="L16" s="110">
        <f t="shared" si="0"/>
        <v>2497</v>
      </c>
    </row>
    <row r="17" spans="1:12" ht="21" thickBot="1" x14ac:dyDescent="0.3">
      <c r="A17" s="58">
        <v>15</v>
      </c>
      <c r="B17" s="106" t="s">
        <v>17</v>
      </c>
      <c r="C17" s="18">
        <v>735</v>
      </c>
      <c r="D17" s="63">
        <v>91</v>
      </c>
      <c r="E17" s="63">
        <v>736</v>
      </c>
      <c r="F17" s="63">
        <v>59</v>
      </c>
      <c r="G17" s="63">
        <v>197</v>
      </c>
      <c r="H17" s="63">
        <v>26</v>
      </c>
      <c r="I17" s="63">
        <v>927</v>
      </c>
      <c r="J17" s="63">
        <v>131</v>
      </c>
      <c r="K17" s="19">
        <v>4</v>
      </c>
      <c r="L17" s="110">
        <f t="shared" si="0"/>
        <v>2906</v>
      </c>
    </row>
    <row r="18" spans="1:12" ht="21" thickBot="1" x14ac:dyDescent="0.3">
      <c r="A18" s="58">
        <v>16</v>
      </c>
      <c r="B18" s="106" t="s">
        <v>26</v>
      </c>
      <c r="C18" s="18">
        <v>1276</v>
      </c>
      <c r="D18" s="63">
        <v>130</v>
      </c>
      <c r="E18" s="63">
        <v>1231</v>
      </c>
      <c r="F18" s="63">
        <v>123</v>
      </c>
      <c r="G18" s="63">
        <v>314</v>
      </c>
      <c r="H18" s="63">
        <v>34</v>
      </c>
      <c r="I18" s="63">
        <v>1776</v>
      </c>
      <c r="J18" s="63">
        <v>219</v>
      </c>
      <c r="K18" s="19">
        <v>23</v>
      </c>
      <c r="L18" s="110">
        <f t="shared" si="0"/>
        <v>5126</v>
      </c>
    </row>
    <row r="19" spans="1:12" ht="21" thickBot="1" x14ac:dyDescent="0.3">
      <c r="A19" s="58">
        <v>17</v>
      </c>
      <c r="B19" s="106" t="s">
        <v>28</v>
      </c>
      <c r="C19" s="18">
        <v>3711</v>
      </c>
      <c r="D19" s="63">
        <v>325</v>
      </c>
      <c r="E19" s="63">
        <v>3198</v>
      </c>
      <c r="F19" s="63">
        <v>293</v>
      </c>
      <c r="G19" s="63">
        <v>811</v>
      </c>
      <c r="H19" s="63">
        <v>77</v>
      </c>
      <c r="I19" s="63">
        <v>5463</v>
      </c>
      <c r="J19" s="63">
        <v>632</v>
      </c>
      <c r="K19" s="19">
        <v>0</v>
      </c>
      <c r="L19" s="110">
        <f t="shared" si="0"/>
        <v>14510</v>
      </c>
    </row>
    <row r="20" spans="1:12" ht="21" thickBot="1" x14ac:dyDescent="0.3">
      <c r="A20" s="58">
        <v>18</v>
      </c>
      <c r="B20" s="106" t="s">
        <v>19</v>
      </c>
      <c r="C20" s="18">
        <v>1026</v>
      </c>
      <c r="D20" s="63">
        <v>115</v>
      </c>
      <c r="E20" s="63">
        <v>792</v>
      </c>
      <c r="F20" s="63">
        <v>75</v>
      </c>
      <c r="G20" s="63">
        <v>269</v>
      </c>
      <c r="H20" s="63">
        <v>32</v>
      </c>
      <c r="I20" s="63">
        <v>1214</v>
      </c>
      <c r="J20" s="63">
        <v>153</v>
      </c>
      <c r="K20" s="19">
        <v>2</v>
      </c>
      <c r="L20" s="110">
        <f t="shared" si="0"/>
        <v>3678</v>
      </c>
    </row>
    <row r="21" spans="1:12" ht="21" thickBot="1" x14ac:dyDescent="0.3">
      <c r="A21" s="58">
        <v>19</v>
      </c>
      <c r="B21" s="106" t="s">
        <v>24</v>
      </c>
      <c r="C21" s="18">
        <v>1032</v>
      </c>
      <c r="D21" s="63">
        <v>94</v>
      </c>
      <c r="E21" s="63">
        <v>904</v>
      </c>
      <c r="F21" s="63">
        <v>106</v>
      </c>
      <c r="G21" s="63">
        <v>276</v>
      </c>
      <c r="H21" s="63">
        <v>44</v>
      </c>
      <c r="I21" s="63">
        <v>1405</v>
      </c>
      <c r="J21" s="63">
        <v>185</v>
      </c>
      <c r="K21" s="19">
        <v>8</v>
      </c>
      <c r="L21" s="110">
        <f t="shared" si="0"/>
        <v>4054</v>
      </c>
    </row>
    <row r="22" spans="1:12" ht="21" thickBot="1" x14ac:dyDescent="0.3">
      <c r="A22" s="58">
        <v>20</v>
      </c>
      <c r="B22" s="106" t="s">
        <v>32</v>
      </c>
      <c r="C22" s="18">
        <v>860</v>
      </c>
      <c r="D22" s="63">
        <v>81</v>
      </c>
      <c r="E22" s="63">
        <v>510</v>
      </c>
      <c r="F22" s="63">
        <v>60</v>
      </c>
      <c r="G22" s="63">
        <v>203</v>
      </c>
      <c r="H22" s="63">
        <v>13</v>
      </c>
      <c r="I22" s="63">
        <v>933</v>
      </c>
      <c r="J22" s="63">
        <v>97</v>
      </c>
      <c r="K22" s="19">
        <v>0</v>
      </c>
      <c r="L22" s="110">
        <f t="shared" si="0"/>
        <v>2757</v>
      </c>
    </row>
    <row r="23" spans="1:12" ht="21" thickBot="1" x14ac:dyDescent="0.3">
      <c r="A23" s="58">
        <v>21</v>
      </c>
      <c r="B23" s="106" t="s">
        <v>27</v>
      </c>
      <c r="C23" s="18">
        <v>1593</v>
      </c>
      <c r="D23" s="63">
        <v>160</v>
      </c>
      <c r="E23" s="63">
        <v>1599</v>
      </c>
      <c r="F23" s="63">
        <v>168</v>
      </c>
      <c r="G23" s="63">
        <v>406</v>
      </c>
      <c r="H23" s="63">
        <v>47</v>
      </c>
      <c r="I23" s="63">
        <v>2283</v>
      </c>
      <c r="J23" s="63">
        <v>288</v>
      </c>
      <c r="K23" s="19">
        <v>2</v>
      </c>
      <c r="L23" s="110">
        <f t="shared" si="0"/>
        <v>6546</v>
      </c>
    </row>
    <row r="24" spans="1:12" ht="21" thickBot="1" x14ac:dyDescent="0.3">
      <c r="A24" s="58">
        <v>22</v>
      </c>
      <c r="B24" s="107" t="s">
        <v>25</v>
      </c>
      <c r="C24" s="18">
        <v>1524</v>
      </c>
      <c r="D24" s="63">
        <v>166</v>
      </c>
      <c r="E24" s="63">
        <v>934</v>
      </c>
      <c r="F24" s="63">
        <v>113</v>
      </c>
      <c r="G24" s="63">
        <v>328</v>
      </c>
      <c r="H24" s="63">
        <v>48</v>
      </c>
      <c r="I24" s="63">
        <v>1754</v>
      </c>
      <c r="J24" s="63">
        <v>198</v>
      </c>
      <c r="K24" s="19">
        <v>0</v>
      </c>
      <c r="L24" s="110">
        <f t="shared" si="0"/>
        <v>5065</v>
      </c>
    </row>
    <row r="25" spans="1:12" ht="21" thickBot="1" x14ac:dyDescent="0.3">
      <c r="A25" s="58">
        <v>23</v>
      </c>
      <c r="B25" s="106" t="s">
        <v>23</v>
      </c>
      <c r="C25" s="18">
        <v>774</v>
      </c>
      <c r="D25" s="63">
        <v>43</v>
      </c>
      <c r="E25" s="63">
        <v>434</v>
      </c>
      <c r="F25" s="63">
        <v>37</v>
      </c>
      <c r="G25" s="63">
        <v>115</v>
      </c>
      <c r="H25" s="63">
        <v>5</v>
      </c>
      <c r="I25" s="63">
        <v>1094</v>
      </c>
      <c r="J25" s="63">
        <v>68</v>
      </c>
      <c r="K25" s="19">
        <v>0</v>
      </c>
      <c r="L25" s="110">
        <f t="shared" si="0"/>
        <v>2570</v>
      </c>
    </row>
    <row r="26" spans="1:12" ht="21" thickBot="1" x14ac:dyDescent="0.3">
      <c r="A26" s="58">
        <v>24</v>
      </c>
      <c r="B26" s="106" t="s">
        <v>10</v>
      </c>
      <c r="C26" s="18">
        <v>1828</v>
      </c>
      <c r="D26" s="63">
        <v>203</v>
      </c>
      <c r="E26" s="63">
        <v>1517</v>
      </c>
      <c r="F26" s="63">
        <v>158</v>
      </c>
      <c r="G26" s="63">
        <v>481</v>
      </c>
      <c r="H26" s="63">
        <v>36</v>
      </c>
      <c r="I26" s="63">
        <v>2107</v>
      </c>
      <c r="J26" s="63">
        <v>262</v>
      </c>
      <c r="K26" s="19">
        <v>2</v>
      </c>
      <c r="L26" s="110">
        <f t="shared" si="0"/>
        <v>6594</v>
      </c>
    </row>
    <row r="27" spans="1:12" ht="21" thickBot="1" x14ac:dyDescent="0.3">
      <c r="A27" s="58">
        <v>25</v>
      </c>
      <c r="B27" s="106" t="s">
        <v>14</v>
      </c>
      <c r="C27" s="18">
        <v>1796</v>
      </c>
      <c r="D27" s="63">
        <v>246</v>
      </c>
      <c r="E27" s="63">
        <v>1349</v>
      </c>
      <c r="F27" s="63">
        <v>182</v>
      </c>
      <c r="G27" s="63">
        <v>401</v>
      </c>
      <c r="H27" s="63">
        <v>42</v>
      </c>
      <c r="I27" s="63">
        <v>2583</v>
      </c>
      <c r="J27" s="63">
        <v>395</v>
      </c>
      <c r="K27" s="19">
        <v>2</v>
      </c>
      <c r="L27" s="110">
        <f t="shared" si="0"/>
        <v>6996</v>
      </c>
    </row>
    <row r="28" spans="1:12" ht="21" thickBot="1" x14ac:dyDescent="0.3">
      <c r="A28" s="58">
        <v>26</v>
      </c>
      <c r="B28" s="106" t="s">
        <v>29</v>
      </c>
      <c r="C28" s="18">
        <v>1898</v>
      </c>
      <c r="D28" s="63">
        <v>156</v>
      </c>
      <c r="E28" s="63">
        <v>1305</v>
      </c>
      <c r="F28" s="63">
        <v>105</v>
      </c>
      <c r="G28" s="63">
        <v>424</v>
      </c>
      <c r="H28" s="63">
        <v>30</v>
      </c>
      <c r="I28" s="63">
        <v>2408</v>
      </c>
      <c r="J28" s="63">
        <v>227</v>
      </c>
      <c r="K28" s="19">
        <v>3</v>
      </c>
      <c r="L28" s="110">
        <f t="shared" si="0"/>
        <v>6556</v>
      </c>
    </row>
    <row r="29" spans="1:12" ht="21" thickBot="1" x14ac:dyDescent="0.3">
      <c r="A29" s="58">
        <v>27</v>
      </c>
      <c r="B29" s="106" t="s">
        <v>9</v>
      </c>
      <c r="C29" s="18">
        <v>2786</v>
      </c>
      <c r="D29" s="63">
        <v>309</v>
      </c>
      <c r="E29" s="63">
        <v>2754</v>
      </c>
      <c r="F29" s="63">
        <v>273</v>
      </c>
      <c r="G29" s="63">
        <v>687</v>
      </c>
      <c r="H29" s="63">
        <v>77</v>
      </c>
      <c r="I29" s="63">
        <v>4097</v>
      </c>
      <c r="J29" s="63">
        <v>504</v>
      </c>
      <c r="K29" s="19">
        <v>1</v>
      </c>
      <c r="L29" s="110">
        <f t="shared" si="0"/>
        <v>11488</v>
      </c>
    </row>
    <row r="30" spans="1:12" ht="21" thickBot="1" x14ac:dyDescent="0.3">
      <c r="A30" s="58">
        <v>28</v>
      </c>
      <c r="B30" s="106" t="s">
        <v>30</v>
      </c>
      <c r="C30" s="18">
        <v>1026</v>
      </c>
      <c r="D30" s="63">
        <v>102</v>
      </c>
      <c r="E30" s="63">
        <v>821</v>
      </c>
      <c r="F30" s="63">
        <v>86</v>
      </c>
      <c r="G30" s="63">
        <v>231</v>
      </c>
      <c r="H30" s="63">
        <v>27</v>
      </c>
      <c r="I30" s="63">
        <v>1272</v>
      </c>
      <c r="J30" s="63">
        <v>151</v>
      </c>
      <c r="K30" s="19">
        <v>0</v>
      </c>
      <c r="L30" s="110">
        <f t="shared" si="0"/>
        <v>3716</v>
      </c>
    </row>
    <row r="31" spans="1:12" ht="21" thickBot="1" x14ac:dyDescent="0.3">
      <c r="A31" s="58">
        <v>29</v>
      </c>
      <c r="B31" s="106" t="s">
        <v>11</v>
      </c>
      <c r="C31" s="18">
        <v>812</v>
      </c>
      <c r="D31" s="63">
        <v>70</v>
      </c>
      <c r="E31" s="63">
        <v>1009</v>
      </c>
      <c r="F31" s="63">
        <v>71</v>
      </c>
      <c r="G31" s="63">
        <v>204</v>
      </c>
      <c r="H31" s="63">
        <v>16</v>
      </c>
      <c r="I31" s="63">
        <v>1531</v>
      </c>
      <c r="J31" s="63">
        <v>135</v>
      </c>
      <c r="K31" s="19">
        <v>5</v>
      </c>
      <c r="L31" s="110">
        <f t="shared" si="0"/>
        <v>3853</v>
      </c>
    </row>
    <row r="32" spans="1:12" ht="21" thickBot="1" x14ac:dyDescent="0.3">
      <c r="A32" s="58">
        <v>30</v>
      </c>
      <c r="B32" s="107" t="s">
        <v>8</v>
      </c>
      <c r="C32" s="18">
        <v>1194</v>
      </c>
      <c r="D32" s="63">
        <v>126</v>
      </c>
      <c r="E32" s="63">
        <v>869</v>
      </c>
      <c r="F32" s="63">
        <v>82</v>
      </c>
      <c r="G32" s="63">
        <v>259</v>
      </c>
      <c r="H32" s="63">
        <v>31</v>
      </c>
      <c r="I32" s="63">
        <v>1482</v>
      </c>
      <c r="J32" s="63">
        <v>165</v>
      </c>
      <c r="K32" s="19">
        <v>2</v>
      </c>
      <c r="L32" s="110">
        <f t="shared" si="0"/>
        <v>4210</v>
      </c>
    </row>
    <row r="33" spans="1:12" ht="21" thickBot="1" x14ac:dyDescent="0.3">
      <c r="A33" s="58">
        <v>31</v>
      </c>
      <c r="B33" s="106" t="s">
        <v>12</v>
      </c>
      <c r="C33" s="20">
        <v>900</v>
      </c>
      <c r="D33" s="64">
        <v>137</v>
      </c>
      <c r="E33" s="64">
        <v>1133</v>
      </c>
      <c r="F33" s="64">
        <v>168</v>
      </c>
      <c r="G33" s="64">
        <v>294</v>
      </c>
      <c r="H33" s="64">
        <v>59</v>
      </c>
      <c r="I33" s="64">
        <v>1183</v>
      </c>
      <c r="J33" s="64">
        <v>244</v>
      </c>
      <c r="K33" s="21">
        <v>1</v>
      </c>
      <c r="L33" s="110">
        <f t="shared" si="0"/>
        <v>4119</v>
      </c>
    </row>
    <row r="34" spans="1:12" ht="20.25" thickBot="1" x14ac:dyDescent="0.3">
      <c r="A34" s="185" t="s">
        <v>33</v>
      </c>
      <c r="B34" s="185"/>
      <c r="C34" s="61">
        <f>SUM(C3:C33)</f>
        <v>53046</v>
      </c>
      <c r="D34" s="61">
        <f t="shared" ref="D34:L34" si="1">SUM(D3:D33)</f>
        <v>5734</v>
      </c>
      <c r="E34" s="61">
        <f t="shared" si="1"/>
        <v>43138</v>
      </c>
      <c r="F34" s="61">
        <f t="shared" si="1"/>
        <v>4707</v>
      </c>
      <c r="G34" s="61">
        <f t="shared" si="1"/>
        <v>12924</v>
      </c>
      <c r="H34" s="61">
        <f t="shared" si="1"/>
        <v>1445</v>
      </c>
      <c r="I34" s="61">
        <f t="shared" si="1"/>
        <v>67929</v>
      </c>
      <c r="J34" s="61">
        <f t="shared" si="1"/>
        <v>8657</v>
      </c>
      <c r="K34" s="61">
        <f t="shared" si="1"/>
        <v>146</v>
      </c>
      <c r="L34" s="61">
        <f t="shared" si="1"/>
        <v>197726</v>
      </c>
    </row>
    <row r="35" spans="1:12" ht="20.25" thickBot="1" x14ac:dyDescent="0.3">
      <c r="A35" s="185" t="s">
        <v>60</v>
      </c>
      <c r="B35" s="185"/>
      <c r="C35" s="59">
        <f>C34*100/L34</f>
        <v>26.828034755166239</v>
      </c>
      <c r="D35" s="59">
        <f>D34*100/L34</f>
        <v>2.8999726894793807</v>
      </c>
      <c r="E35" s="59">
        <f>E34*100/L34</f>
        <v>21.81705997188028</v>
      </c>
      <c r="F35" s="59">
        <f>F34*100/L34</f>
        <v>2.3805670473281206</v>
      </c>
      <c r="G35" s="59">
        <f>G34*100/L34</f>
        <v>6.5363179349200404</v>
      </c>
      <c r="H35" s="59">
        <f>H34*100/L34</f>
        <v>0.73080930176102288</v>
      </c>
      <c r="I35" s="59">
        <f>I34*100/L34</f>
        <v>34.355117688113857</v>
      </c>
      <c r="J35" s="59">
        <f>J34*100/L34</f>
        <v>4.3782810556021969</v>
      </c>
      <c r="K35" s="59">
        <f>K34*100/L34</f>
        <v>7.3839555748864596E-2</v>
      </c>
      <c r="L35" s="59">
        <f>L34*100/L34</f>
        <v>100</v>
      </c>
    </row>
  </sheetData>
  <mergeCells count="3">
    <mergeCell ref="A1:L1"/>
    <mergeCell ref="A34:B34"/>
    <mergeCell ref="A35:B35"/>
  </mergeCells>
  <pageMargins left="0.39370078740157499" right="0.39370078740157499" top="0.39370078740157499" bottom="0" header="0.31496062992126" footer="0.31496062992126"/>
  <pageSetup paperSize="9" scale="9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7AC10-F85F-4101-9EB6-E79AD3BC32FB}">
  <dimension ref="A1:F34"/>
  <sheetViews>
    <sheetView rightToLeft="1" zoomScale="85" zoomScaleNormal="85" workbookViewId="0">
      <selection activeCell="K23" sqref="K23"/>
    </sheetView>
  </sheetViews>
  <sheetFormatPr defaultColWidth="6.85546875" defaultRowHeight="16.5" x14ac:dyDescent="0.25"/>
  <cols>
    <col min="1" max="1" width="7.140625" style="1" customWidth="1"/>
    <col min="2" max="2" width="5.28515625" style="1" bestFit="1" customWidth="1"/>
    <col min="3" max="3" width="17.140625" style="1" bestFit="1" customWidth="1"/>
    <col min="4" max="5" width="18.7109375" style="1" customWidth="1"/>
    <col min="6" max="6" width="22.5703125" style="1" bestFit="1" customWidth="1"/>
    <col min="7" max="16384" width="6.85546875" style="1"/>
  </cols>
  <sheetData>
    <row r="1" spans="1:6" ht="21" thickBot="1" x14ac:dyDescent="0.3">
      <c r="A1" s="176" t="s">
        <v>96</v>
      </c>
      <c r="B1" s="176"/>
      <c r="C1" s="176"/>
      <c r="D1" s="176"/>
      <c r="E1" s="176"/>
      <c r="F1" s="176"/>
    </row>
    <row r="2" spans="1:6" ht="38.25" thickBot="1" x14ac:dyDescent="0.3">
      <c r="B2" s="131" t="s">
        <v>0</v>
      </c>
      <c r="C2" s="131" t="s">
        <v>62</v>
      </c>
      <c r="D2" s="132" t="s">
        <v>97</v>
      </c>
      <c r="E2" s="132" t="s">
        <v>98</v>
      </c>
      <c r="F2" s="132" t="s">
        <v>99</v>
      </c>
    </row>
    <row r="3" spans="1:6" ht="21" thickBot="1" x14ac:dyDescent="0.3">
      <c r="B3" s="133">
        <v>1</v>
      </c>
      <c r="C3" s="134" t="s">
        <v>7</v>
      </c>
      <c r="D3" s="135">
        <v>98439</v>
      </c>
      <c r="E3" s="136">
        <v>4107000</v>
      </c>
      <c r="F3" s="137">
        <f>D3*1000/E3</f>
        <v>23.968590211833455</v>
      </c>
    </row>
    <row r="4" spans="1:6" ht="21" thickBot="1" x14ac:dyDescent="0.3">
      <c r="B4" s="133">
        <v>2</v>
      </c>
      <c r="C4" s="138" t="s">
        <v>13</v>
      </c>
      <c r="D4" s="139">
        <v>75608</v>
      </c>
      <c r="E4" s="140">
        <v>3555000</v>
      </c>
      <c r="F4" s="137">
        <f t="shared" ref="F4:F34" si="0">D4*1000/E4</f>
        <v>21.268073136427567</v>
      </c>
    </row>
    <row r="5" spans="1:6" ht="21" thickBot="1" x14ac:dyDescent="0.3">
      <c r="B5" s="133">
        <v>3</v>
      </c>
      <c r="C5" s="141" t="s">
        <v>20</v>
      </c>
      <c r="D5" s="139">
        <v>38930</v>
      </c>
      <c r="E5" s="140">
        <v>1300000</v>
      </c>
      <c r="F5" s="137">
        <f t="shared" si="0"/>
        <v>29.946153846153845</v>
      </c>
    </row>
    <row r="6" spans="1:6" ht="21" thickBot="1" x14ac:dyDescent="0.3">
      <c r="B6" s="133">
        <v>4</v>
      </c>
      <c r="C6" s="138" t="s">
        <v>22</v>
      </c>
      <c r="D6" s="139">
        <v>163733</v>
      </c>
      <c r="E6" s="140">
        <v>5453000</v>
      </c>
      <c r="F6" s="137">
        <f t="shared" si="0"/>
        <v>30.026224096827434</v>
      </c>
    </row>
    <row r="7" spans="1:6" ht="21" thickBot="1" x14ac:dyDescent="0.3">
      <c r="B7" s="133">
        <v>5</v>
      </c>
      <c r="C7" s="138" t="s">
        <v>5</v>
      </c>
      <c r="D7" s="139">
        <v>64114</v>
      </c>
      <c r="E7" s="140">
        <v>3063000</v>
      </c>
      <c r="F7" s="137">
        <f t="shared" si="0"/>
        <v>20.931766242246162</v>
      </c>
    </row>
    <row r="8" spans="1:6" ht="21" thickBot="1" x14ac:dyDescent="0.3">
      <c r="B8" s="133">
        <v>6</v>
      </c>
      <c r="C8" s="138" t="s">
        <v>3</v>
      </c>
      <c r="D8" s="139">
        <v>17319</v>
      </c>
      <c r="E8" s="140">
        <v>597000</v>
      </c>
      <c r="F8" s="137">
        <f t="shared" si="0"/>
        <v>29.010050251256281</v>
      </c>
    </row>
    <row r="9" spans="1:6" ht="21" thickBot="1" x14ac:dyDescent="0.3">
      <c r="B9" s="133">
        <v>7</v>
      </c>
      <c r="C9" s="138" t="s">
        <v>2</v>
      </c>
      <c r="D9" s="139">
        <v>36952</v>
      </c>
      <c r="E9" s="140">
        <v>1288000</v>
      </c>
      <c r="F9" s="137">
        <f t="shared" si="0"/>
        <v>28.689440993788821</v>
      </c>
    </row>
    <row r="10" spans="1:6" ht="21" thickBot="1" x14ac:dyDescent="0.3">
      <c r="B10" s="133">
        <v>8</v>
      </c>
      <c r="C10" s="138" t="s">
        <v>18</v>
      </c>
      <c r="D10" s="139">
        <v>372578</v>
      </c>
      <c r="E10" s="140">
        <v>14557000</v>
      </c>
      <c r="F10" s="137">
        <f t="shared" si="0"/>
        <v>25.594421927594972</v>
      </c>
    </row>
    <row r="11" spans="1:6" ht="21" thickBot="1" x14ac:dyDescent="0.3">
      <c r="B11" s="133">
        <v>9</v>
      </c>
      <c r="C11" s="138" t="s">
        <v>15</v>
      </c>
      <c r="D11" s="139">
        <v>26577</v>
      </c>
      <c r="E11" s="140">
        <v>1001000</v>
      </c>
      <c r="F11" s="137">
        <f t="shared" si="0"/>
        <v>26.550449550449549</v>
      </c>
    </row>
    <row r="12" spans="1:6" ht="21" thickBot="1" x14ac:dyDescent="0.3">
      <c r="B12" s="133">
        <v>10</v>
      </c>
      <c r="C12" s="138" t="s">
        <v>6</v>
      </c>
      <c r="D12" s="139">
        <v>22374</v>
      </c>
      <c r="E12" s="140">
        <v>853000</v>
      </c>
      <c r="F12" s="137">
        <f t="shared" si="0"/>
        <v>26.229777256740913</v>
      </c>
    </row>
    <row r="13" spans="1:6" ht="21" thickBot="1" x14ac:dyDescent="0.3">
      <c r="B13" s="133">
        <v>11</v>
      </c>
      <c r="C13" s="138" t="s">
        <v>21</v>
      </c>
      <c r="D13" s="139">
        <v>177746</v>
      </c>
      <c r="E13" s="140">
        <v>7179000</v>
      </c>
      <c r="F13" s="137">
        <f t="shared" si="0"/>
        <v>24.759158657194597</v>
      </c>
    </row>
    <row r="14" spans="1:6" ht="21" thickBot="1" x14ac:dyDescent="0.3">
      <c r="B14" s="133">
        <v>12</v>
      </c>
      <c r="C14" s="138" t="s">
        <v>31</v>
      </c>
      <c r="D14" s="139">
        <v>30536</v>
      </c>
      <c r="E14" s="140">
        <v>873000</v>
      </c>
      <c r="F14" s="137">
        <f t="shared" si="0"/>
        <v>34.978235967926686</v>
      </c>
    </row>
    <row r="15" spans="1:6" ht="21" thickBot="1" x14ac:dyDescent="0.3">
      <c r="B15" s="133">
        <v>13</v>
      </c>
      <c r="C15" s="138" t="s">
        <v>16</v>
      </c>
      <c r="D15" s="139">
        <v>125180</v>
      </c>
      <c r="E15" s="140">
        <v>5152000</v>
      </c>
      <c r="F15" s="137">
        <f t="shared" si="0"/>
        <v>24.297360248447205</v>
      </c>
    </row>
    <row r="16" spans="1:6" ht="21" thickBot="1" x14ac:dyDescent="0.3">
      <c r="B16" s="133">
        <v>14</v>
      </c>
      <c r="C16" s="138" t="s">
        <v>4</v>
      </c>
      <c r="D16" s="139">
        <v>29288</v>
      </c>
      <c r="E16" s="140">
        <v>1124000</v>
      </c>
      <c r="F16" s="137">
        <f t="shared" si="0"/>
        <v>26.056939501779361</v>
      </c>
    </row>
    <row r="17" spans="2:6" ht="21" thickBot="1" x14ac:dyDescent="0.3">
      <c r="B17" s="133">
        <v>15</v>
      </c>
      <c r="C17" s="138" t="s">
        <v>17</v>
      </c>
      <c r="D17" s="139">
        <v>33508</v>
      </c>
      <c r="E17" s="140">
        <v>797000</v>
      </c>
      <c r="F17" s="137">
        <f t="shared" si="0"/>
        <v>42.042659974905895</v>
      </c>
    </row>
    <row r="18" spans="2:6" ht="21" thickBot="1" x14ac:dyDescent="0.3">
      <c r="B18" s="133">
        <v>16</v>
      </c>
      <c r="C18" s="138" t="s">
        <v>26</v>
      </c>
      <c r="D18" s="139">
        <v>67803</v>
      </c>
      <c r="E18" s="140">
        <v>3345000</v>
      </c>
      <c r="F18" s="137">
        <f t="shared" si="0"/>
        <v>20.269955156950672</v>
      </c>
    </row>
    <row r="19" spans="2:6" ht="21" thickBot="1" x14ac:dyDescent="0.3">
      <c r="B19" s="133">
        <v>17</v>
      </c>
      <c r="C19" s="138" t="s">
        <v>28</v>
      </c>
      <c r="D19" s="139">
        <v>180498</v>
      </c>
      <c r="E19" s="140">
        <v>5159000</v>
      </c>
      <c r="F19" s="137">
        <f t="shared" si="0"/>
        <v>34.987012987012989</v>
      </c>
    </row>
    <row r="20" spans="2:6" ht="21" thickBot="1" x14ac:dyDescent="0.3">
      <c r="B20" s="133">
        <v>18</v>
      </c>
      <c r="C20" s="138" t="s">
        <v>19</v>
      </c>
      <c r="D20" s="139">
        <v>39787</v>
      </c>
      <c r="E20" s="140">
        <v>1352000</v>
      </c>
      <c r="F20" s="137">
        <f t="shared" si="0"/>
        <v>29.428254437869821</v>
      </c>
    </row>
    <row r="21" spans="2:6" ht="21" thickBot="1" x14ac:dyDescent="0.3">
      <c r="B21" s="133">
        <v>19</v>
      </c>
      <c r="C21" s="138" t="s">
        <v>24</v>
      </c>
      <c r="D21" s="139">
        <v>42436</v>
      </c>
      <c r="E21" s="140">
        <v>1472000</v>
      </c>
      <c r="F21" s="137">
        <f t="shared" si="0"/>
        <v>28.828804347826086</v>
      </c>
    </row>
    <row r="22" spans="2:6" ht="21" thickBot="1" x14ac:dyDescent="0.3">
      <c r="B22" s="133">
        <v>20</v>
      </c>
      <c r="C22" s="138" t="s">
        <v>32</v>
      </c>
      <c r="D22" s="139">
        <v>32935</v>
      </c>
      <c r="E22" s="140">
        <v>1695000</v>
      </c>
      <c r="F22" s="137">
        <f t="shared" si="0"/>
        <v>19.430678466076696</v>
      </c>
    </row>
    <row r="23" spans="2:6" ht="21" thickBot="1" x14ac:dyDescent="0.3">
      <c r="B23" s="133">
        <v>21</v>
      </c>
      <c r="C23" s="138" t="s">
        <v>27</v>
      </c>
      <c r="D23" s="139">
        <v>84078</v>
      </c>
      <c r="E23" s="140">
        <v>3439000</v>
      </c>
      <c r="F23" s="137">
        <f t="shared" si="0"/>
        <v>24.448386158767082</v>
      </c>
    </row>
    <row r="24" spans="2:6" ht="21" thickBot="1" x14ac:dyDescent="0.3">
      <c r="B24" s="133">
        <v>22</v>
      </c>
      <c r="C24" s="141" t="s">
        <v>25</v>
      </c>
      <c r="D24" s="139">
        <v>57286</v>
      </c>
      <c r="E24" s="140">
        <v>1999000</v>
      </c>
      <c r="F24" s="137">
        <f t="shared" si="0"/>
        <v>28.657328664332166</v>
      </c>
    </row>
    <row r="25" spans="2:6" ht="21" thickBot="1" x14ac:dyDescent="0.3">
      <c r="B25" s="133">
        <v>23</v>
      </c>
      <c r="C25" s="138" t="s">
        <v>23</v>
      </c>
      <c r="D25" s="139">
        <v>28532</v>
      </c>
      <c r="E25" s="140">
        <v>763000</v>
      </c>
      <c r="F25" s="137">
        <f t="shared" si="0"/>
        <v>37.394495412844037</v>
      </c>
    </row>
    <row r="26" spans="2:6" ht="21" thickBot="1" x14ac:dyDescent="0.3">
      <c r="B26" s="133">
        <v>24</v>
      </c>
      <c r="C26" s="138" t="s">
        <v>10</v>
      </c>
      <c r="D26" s="139">
        <v>71649</v>
      </c>
      <c r="E26" s="140">
        <v>2029000</v>
      </c>
      <c r="F26" s="137">
        <f t="shared" si="0"/>
        <v>35.312469196648593</v>
      </c>
    </row>
    <row r="27" spans="2:6" ht="21" thickBot="1" x14ac:dyDescent="0.3">
      <c r="B27" s="133">
        <v>25</v>
      </c>
      <c r="C27" s="138" t="s">
        <v>14</v>
      </c>
      <c r="D27" s="139">
        <v>91058</v>
      </c>
      <c r="E27" s="140">
        <v>2570000</v>
      </c>
      <c r="F27" s="137">
        <f t="shared" si="0"/>
        <v>35.431128404669259</v>
      </c>
    </row>
    <row r="28" spans="2:6" ht="21" thickBot="1" x14ac:dyDescent="0.3">
      <c r="B28" s="133">
        <v>26</v>
      </c>
      <c r="C28" s="138" t="s">
        <v>29</v>
      </c>
      <c r="D28" s="139">
        <v>64982</v>
      </c>
      <c r="E28" s="140">
        <v>1791000</v>
      </c>
      <c r="F28" s="137">
        <f t="shared" si="0"/>
        <v>36.282523729759909</v>
      </c>
    </row>
    <row r="29" spans="2:6" ht="21" thickBot="1" x14ac:dyDescent="0.3">
      <c r="B29" s="133">
        <v>27</v>
      </c>
      <c r="C29" s="138" t="s">
        <v>9</v>
      </c>
      <c r="D29" s="139">
        <v>135370</v>
      </c>
      <c r="E29" s="140">
        <v>3427000</v>
      </c>
      <c r="F29" s="137">
        <f t="shared" si="0"/>
        <v>39.501021301429823</v>
      </c>
    </row>
    <row r="30" spans="2:6" ht="21" thickBot="1" x14ac:dyDescent="0.3">
      <c r="B30" s="133">
        <v>28</v>
      </c>
      <c r="C30" s="138" t="s">
        <v>30</v>
      </c>
      <c r="D30" s="139">
        <v>42416</v>
      </c>
      <c r="E30" s="140">
        <v>1474000</v>
      </c>
      <c r="F30" s="137">
        <f t="shared" si="0"/>
        <v>28.776119402985074</v>
      </c>
    </row>
    <row r="31" spans="2:6" ht="21" thickBot="1" x14ac:dyDescent="0.3">
      <c r="B31" s="133">
        <v>29</v>
      </c>
      <c r="C31" s="142" t="s">
        <v>11</v>
      </c>
      <c r="D31" s="143">
        <v>54898</v>
      </c>
      <c r="E31" s="144">
        <v>2046000</v>
      </c>
      <c r="F31" s="137">
        <f t="shared" si="0"/>
        <v>26.831867057673509</v>
      </c>
    </row>
    <row r="32" spans="2:6" ht="21" thickBot="1" x14ac:dyDescent="0.3">
      <c r="B32" s="133">
        <v>30</v>
      </c>
      <c r="C32" s="145" t="s">
        <v>8</v>
      </c>
      <c r="D32" s="143">
        <v>42564</v>
      </c>
      <c r="E32" s="144">
        <v>1768000</v>
      </c>
      <c r="F32" s="137">
        <f t="shared" si="0"/>
        <v>24.074660633484164</v>
      </c>
    </row>
    <row r="33" spans="2:6" ht="21" thickBot="1" x14ac:dyDescent="0.3">
      <c r="B33" s="133">
        <v>31</v>
      </c>
      <c r="C33" s="146" t="s">
        <v>12</v>
      </c>
      <c r="D33" s="147">
        <v>50154</v>
      </c>
      <c r="E33" s="148">
        <v>1335000</v>
      </c>
      <c r="F33" s="137">
        <f t="shared" si="0"/>
        <v>37.5685393258427</v>
      </c>
    </row>
    <row r="34" spans="2:6" ht="21" thickBot="1" x14ac:dyDescent="0.3">
      <c r="B34" s="149" t="s">
        <v>33</v>
      </c>
      <c r="C34" s="150"/>
      <c r="D34" s="151">
        <v>2399328</v>
      </c>
      <c r="E34" s="151">
        <v>86563000</v>
      </c>
      <c r="F34" s="137">
        <f t="shared" si="0"/>
        <v>27.717708489770455</v>
      </c>
    </row>
  </sheetData>
  <autoFilter ref="B2:F2" xr:uid="{00000000-0009-0000-0000-000017000000}">
    <sortState xmlns:xlrd2="http://schemas.microsoft.com/office/spreadsheetml/2017/richdata2" ref="B3:F34">
      <sortCondition ref="C2"/>
    </sortState>
  </autoFilter>
  <mergeCells count="1">
    <mergeCell ref="A1:F1"/>
  </mergeCells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درصد</vt:lpstr>
      <vt:lpstr>رشد</vt:lpstr>
      <vt:lpstr> مستمر</vt:lpstr>
      <vt:lpstr> بانوان</vt:lpstr>
      <vt:lpstr>خونگیری</vt:lpstr>
      <vt:lpstr>توليد فرآورده</vt:lpstr>
      <vt:lpstr>پخش و توزيع فروردین 1405</vt:lpstr>
      <vt:lpstr>گروه خوني </vt:lpstr>
      <vt:lpstr>هزارنفرجمعیت </vt:lpstr>
      <vt:lpstr>پرسنل</vt:lpstr>
      <vt:lpstr>توضیحات</vt:lpstr>
    </vt:vector>
  </TitlesOfParts>
  <Company>IBTO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f.ameri</dc:creator>
  <cp:lastModifiedBy>Zeinab Zeinali</cp:lastModifiedBy>
  <cp:lastPrinted>2026-04-29T08:24:05Z</cp:lastPrinted>
  <dcterms:created xsi:type="dcterms:W3CDTF">2014-04-28T04:28:06Z</dcterms:created>
  <dcterms:modified xsi:type="dcterms:W3CDTF">2026-05-10T10:59:15Z</dcterms:modified>
</cp:coreProperties>
</file>