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ACKUP-020719\F\Zeinab Zeinali\گزارشات آماری ماهانه و سالانه\بخشها\IT\بارگذاري داده در سامانه كاتالوگ\1405\1404.12\"/>
    </mc:Choice>
  </mc:AlternateContent>
  <xr:revisionPtr revIDLastSave="0" documentId="13_ncr:1_{765C8B96-66E2-4CF6-928C-312BFD21F608}" xr6:coauthVersionLast="47" xr6:coauthVersionMax="47" xr10:uidLastSave="{00000000-0000-0000-0000-000000000000}"/>
  <bookViews>
    <workbookView xWindow="-120" yWindow="-120" windowWidth="19440" windowHeight="15000" tabRatio="822" xr2:uid="{00000000-000D-0000-FFFF-FFFF00000000}"/>
  </bookViews>
  <sheets>
    <sheet name="درصد " sheetId="15" r:id="rId1"/>
    <sheet name="رشد " sheetId="28" r:id="rId2"/>
    <sheet name=" مستمر" sheetId="3" r:id="rId3"/>
    <sheet name=" بانوان " sheetId="18" r:id="rId4"/>
    <sheet name="خونگيري" sheetId="36" r:id="rId5"/>
    <sheet name="توليد فرآورده" sheetId="74" r:id="rId6"/>
    <sheet name="پخش و توزيع 1404" sheetId="38" r:id="rId7"/>
    <sheet name="گروه خوني" sheetId="9" r:id="rId8"/>
    <sheet name="هزارنفرجمعیت " sheetId="60" r:id="rId9"/>
    <sheet name="پرسنل" sheetId="61" r:id="rId10"/>
    <sheet name="توضیحات" sheetId="73" r:id="rId11"/>
    <sheet name="Sheet1" sheetId="62" r:id="rId12"/>
  </sheets>
  <definedNames>
    <definedName name="_xlnm._FilterDatabase" localSheetId="3" hidden="1">' بانوان '!$B$2:$F$2</definedName>
    <definedName name="_xlnm._FilterDatabase" localSheetId="2" hidden="1">' مستمر'!$B$2:$F$2</definedName>
    <definedName name="_xlnm._FilterDatabase" localSheetId="9" hidden="1">پرسنل!$B$2:$F$2</definedName>
    <definedName name="_xlnm._FilterDatabase" localSheetId="4" hidden="1">خونگيري!$M$2:$O$2</definedName>
    <definedName name="_xlnm._FilterDatabase" localSheetId="0" hidden="1">'درصد '!$B$2:$E$2</definedName>
    <definedName name="_xlnm._FilterDatabase" localSheetId="1" hidden="1">'رشد '!$B$2:$F$2</definedName>
    <definedName name="_xlnm._FilterDatabase" localSheetId="8" hidden="1">'هزارنفرجمعیت '!$B$2:$F$2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74" l="1"/>
  <c r="F33" i="74"/>
  <c r="F32" i="74"/>
  <c r="F31" i="74"/>
  <c r="F30" i="74"/>
  <c r="F29" i="74"/>
  <c r="F28" i="74"/>
  <c r="F27" i="74"/>
  <c r="F26" i="74"/>
  <c r="F25" i="74"/>
  <c r="F24" i="74"/>
  <c r="F23" i="74"/>
  <c r="F22" i="74"/>
  <c r="F21" i="74"/>
  <c r="F20" i="74"/>
  <c r="F19" i="74"/>
  <c r="F18" i="74"/>
  <c r="F17" i="74"/>
  <c r="F16" i="74"/>
  <c r="F15" i="74"/>
  <c r="F14" i="74"/>
  <c r="F13" i="74"/>
  <c r="F12" i="74"/>
  <c r="F11" i="74"/>
  <c r="F10" i="74"/>
  <c r="F9" i="74"/>
  <c r="F8" i="74"/>
  <c r="F7" i="74"/>
  <c r="F6" i="74"/>
  <c r="F5" i="74"/>
  <c r="F4" i="74"/>
  <c r="F3" i="74"/>
  <c r="E4" i="15"/>
  <c r="E5" i="15"/>
  <c r="E6" i="15"/>
  <c r="E7" i="15"/>
  <c r="E8" i="15"/>
  <c r="E9" i="15"/>
  <c r="E10" i="15"/>
  <c r="E11" i="15"/>
  <c r="E12" i="15"/>
  <c r="E13" i="15"/>
  <c r="E14" i="15"/>
  <c r="E15" i="15"/>
  <c r="E16" i="15"/>
  <c r="E17" i="15"/>
  <c r="E18" i="15"/>
  <c r="E19" i="15"/>
  <c r="E20" i="15"/>
  <c r="E21" i="15"/>
  <c r="E22" i="15"/>
  <c r="E23" i="15"/>
  <c r="E24" i="15"/>
  <c r="E25" i="15"/>
  <c r="E26" i="15"/>
  <c r="E27" i="15"/>
  <c r="E28" i="15"/>
  <c r="E29" i="15"/>
  <c r="E30" i="15"/>
  <c r="E31" i="15"/>
  <c r="E32" i="15"/>
  <c r="E33" i="15"/>
  <c r="E34" i="15"/>
  <c r="E3" i="15"/>
  <c r="D34" i="9"/>
  <c r="E34" i="9"/>
  <c r="F34" i="9"/>
  <c r="G34" i="9"/>
  <c r="H34" i="9"/>
  <c r="I34" i="9"/>
  <c r="J34" i="9"/>
  <c r="K34" i="9"/>
  <c r="F34" i="61"/>
  <c r="F33" i="61"/>
  <c r="F32" i="61"/>
  <c r="F31" i="61"/>
  <c r="F30" i="61"/>
  <c r="F29" i="61"/>
  <c r="F28" i="61"/>
  <c r="F27" i="61"/>
  <c r="F26" i="61"/>
  <c r="F25" i="61"/>
  <c r="F24" i="61"/>
  <c r="F23" i="61"/>
  <c r="F22" i="61"/>
  <c r="F21" i="61"/>
  <c r="F20" i="61"/>
  <c r="F19" i="61"/>
  <c r="F18" i="61"/>
  <c r="F17" i="61"/>
  <c r="F16" i="61"/>
  <c r="F15" i="61"/>
  <c r="F14" i="61"/>
  <c r="F13" i="61"/>
  <c r="F12" i="61"/>
  <c r="F11" i="61"/>
  <c r="F10" i="61"/>
  <c r="F9" i="61"/>
  <c r="F8" i="61"/>
  <c r="F7" i="61"/>
  <c r="F6" i="61"/>
  <c r="F5" i="61"/>
  <c r="F4" i="61"/>
  <c r="F3" i="61"/>
  <c r="F34" i="60"/>
  <c r="F33" i="60"/>
  <c r="F32" i="60"/>
  <c r="F31" i="60"/>
  <c r="F30" i="60"/>
  <c r="F29" i="60"/>
  <c r="F28" i="60"/>
  <c r="F27" i="60"/>
  <c r="F26" i="60"/>
  <c r="F25" i="60"/>
  <c r="F24" i="60"/>
  <c r="F23" i="60"/>
  <c r="F22" i="60"/>
  <c r="F21" i="60"/>
  <c r="F20" i="60"/>
  <c r="F19" i="60"/>
  <c r="F18" i="60"/>
  <c r="F17" i="60"/>
  <c r="F16" i="60"/>
  <c r="F15" i="60"/>
  <c r="F14" i="60"/>
  <c r="F13" i="60"/>
  <c r="F12" i="60"/>
  <c r="F11" i="60"/>
  <c r="F10" i="60"/>
  <c r="F9" i="60"/>
  <c r="F8" i="60"/>
  <c r="F7" i="60"/>
  <c r="F6" i="60"/>
  <c r="F5" i="60"/>
  <c r="F4" i="60"/>
  <c r="F3" i="60"/>
  <c r="C34" i="9" l="1"/>
  <c r="D4" i="36" l="1"/>
  <c r="D5" i="36"/>
  <c r="D6" i="36"/>
  <c r="D7" i="36"/>
  <c r="D8" i="36"/>
  <c r="D9" i="36"/>
  <c r="D10" i="36"/>
  <c r="D11" i="36"/>
  <c r="D12" i="36"/>
  <c r="D13" i="36"/>
  <c r="D14" i="36"/>
  <c r="D15" i="36"/>
  <c r="D16" i="36"/>
  <c r="D17" i="36"/>
  <c r="D18" i="36"/>
  <c r="D19" i="36"/>
  <c r="D20" i="36"/>
  <c r="D21" i="36"/>
  <c r="D22" i="36"/>
  <c r="D23" i="36"/>
  <c r="D24" i="36"/>
  <c r="D25" i="36"/>
  <c r="D26" i="36"/>
  <c r="D27" i="36"/>
  <c r="D28" i="36"/>
  <c r="D29" i="36"/>
  <c r="D30" i="36"/>
  <c r="D31" i="36"/>
  <c r="D32" i="36"/>
  <c r="D33" i="36"/>
  <c r="D34" i="36"/>
  <c r="D3" i="36"/>
  <c r="L4" i="9" l="1"/>
  <c r="L5" i="9"/>
  <c r="L6" i="9"/>
  <c r="L7" i="9"/>
  <c r="L8" i="9"/>
  <c r="L9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" i="9"/>
  <c r="F34" i="28"/>
  <c r="F33" i="28"/>
  <c r="F32" i="28"/>
  <c r="F31" i="28"/>
  <c r="F30" i="28"/>
  <c r="F29" i="28"/>
  <c r="F28" i="28"/>
  <c r="F27" i="28"/>
  <c r="F26" i="28"/>
  <c r="F25" i="28"/>
  <c r="F24" i="28"/>
  <c r="F23" i="28"/>
  <c r="F22" i="28"/>
  <c r="F21" i="28"/>
  <c r="F20" i="28"/>
  <c r="F19" i="28"/>
  <c r="F18" i="28"/>
  <c r="F17" i="28"/>
  <c r="F16" i="28"/>
  <c r="F15" i="28"/>
  <c r="F14" i="28"/>
  <c r="F13" i="28"/>
  <c r="F12" i="28"/>
  <c r="F11" i="28"/>
  <c r="F10" i="28"/>
  <c r="F9" i="28"/>
  <c r="F8" i="28"/>
  <c r="F7" i="28"/>
  <c r="F6" i="28"/>
  <c r="F5" i="28"/>
  <c r="F4" i="28"/>
  <c r="F3" i="28"/>
  <c r="L34" i="9" l="1"/>
  <c r="F4" i="18"/>
  <c r="F3" i="18"/>
  <c r="F34" i="18" l="1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F15" i="18"/>
  <c r="F14" i="18"/>
  <c r="F13" i="18"/>
  <c r="F12" i="18"/>
  <c r="F11" i="18"/>
  <c r="F10" i="18"/>
  <c r="F9" i="18"/>
  <c r="F8" i="18"/>
  <c r="F7" i="18"/>
  <c r="F6" i="18"/>
  <c r="F5" i="18"/>
  <c r="F4" i="3" l="1"/>
  <c r="F3" i="3"/>
  <c r="F34" i="3" l="1"/>
  <c r="F5" i="3" l="1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K35" i="9" l="1"/>
  <c r="L35" i="9" l="1"/>
  <c r="J35" i="9"/>
  <c r="I35" i="9"/>
  <c r="C35" i="9"/>
  <c r="F35" i="9"/>
  <c r="E35" i="9"/>
  <c r="H35" i="9"/>
  <c r="G35" i="9"/>
  <c r="D35" i="9"/>
</calcChain>
</file>

<file path=xl/sharedStrings.xml><?xml version="1.0" encoding="utf-8"?>
<sst xmlns="http://schemas.openxmlformats.org/spreadsheetml/2006/main" count="497" uniqueCount="111">
  <si>
    <t>رديف</t>
  </si>
  <si>
    <t>درصد رشد</t>
  </si>
  <si>
    <t>بوشهر</t>
  </si>
  <si>
    <t>ايلام</t>
  </si>
  <si>
    <t>زنجان</t>
  </si>
  <si>
    <t>البرز</t>
  </si>
  <si>
    <t>خراسان جنوبی</t>
  </si>
  <si>
    <t>آذربايجان شرقی</t>
  </si>
  <si>
    <t>همدان</t>
  </si>
  <si>
    <t>مازندران</t>
  </si>
  <si>
    <t>گلستان</t>
  </si>
  <si>
    <t>هرمزگان</t>
  </si>
  <si>
    <t>يزد</t>
  </si>
  <si>
    <t>آذربايجان غربی</t>
  </si>
  <si>
    <t>گيلان</t>
  </si>
  <si>
    <t>چهارمحال و بختياری</t>
  </si>
  <si>
    <t>خوزستان</t>
  </si>
  <si>
    <t>سمنان</t>
  </si>
  <si>
    <t>تهران</t>
  </si>
  <si>
    <t>قزوين</t>
  </si>
  <si>
    <t>اردبيل</t>
  </si>
  <si>
    <t>خراسان رضوی</t>
  </si>
  <si>
    <t>اصفهان</t>
  </si>
  <si>
    <t>كهگيلويه و بويراحمد</t>
  </si>
  <si>
    <t>قم</t>
  </si>
  <si>
    <t>كرمانشاه</t>
  </si>
  <si>
    <t>سيستان و بلوچستان</t>
  </si>
  <si>
    <t>كرمان</t>
  </si>
  <si>
    <t>فارس</t>
  </si>
  <si>
    <t>لرستان</t>
  </si>
  <si>
    <t>مركزي</t>
  </si>
  <si>
    <t>خراسان شمالی</t>
  </si>
  <si>
    <t>كردستان</t>
  </si>
  <si>
    <t>جمع</t>
  </si>
  <si>
    <r>
      <t xml:space="preserve">ميزان رشد </t>
    </r>
    <r>
      <rPr>
        <b/>
        <sz val="8"/>
        <color theme="1"/>
        <rFont val="B Yagut"/>
        <charset val="178"/>
      </rPr>
      <t>(درصد)</t>
    </r>
  </si>
  <si>
    <t>توزيع به مراكز درماني تحت پوشش</t>
  </si>
  <si>
    <t>PC</t>
  </si>
  <si>
    <t>FFP</t>
  </si>
  <si>
    <t>PLT</t>
  </si>
  <si>
    <t>A+</t>
  </si>
  <si>
    <t>A-</t>
  </si>
  <si>
    <t>B+</t>
  </si>
  <si>
    <t>B-</t>
  </si>
  <si>
    <t>AB+</t>
  </si>
  <si>
    <t>AB-</t>
  </si>
  <si>
    <t>O+</t>
  </si>
  <si>
    <t>O-</t>
  </si>
  <si>
    <t>نامشخص</t>
  </si>
  <si>
    <t>درصد</t>
  </si>
  <si>
    <t>درصد از کل اهدای خون</t>
  </si>
  <si>
    <t>استان</t>
  </si>
  <si>
    <t>نام استان</t>
  </si>
  <si>
    <t>مراجعه</t>
  </si>
  <si>
    <t>معافیت</t>
  </si>
  <si>
    <t>خونگيري</t>
  </si>
  <si>
    <t>مستمر</t>
  </si>
  <si>
    <t>درصد مستمر</t>
  </si>
  <si>
    <t>باسابقه</t>
  </si>
  <si>
    <t>بار اول</t>
  </si>
  <si>
    <t>بانوان</t>
  </si>
  <si>
    <t>درصد بانوان</t>
  </si>
  <si>
    <t>شاخص اهدای مستمر</t>
  </si>
  <si>
    <t>شاخص اهدای بانوان</t>
  </si>
  <si>
    <t>کل کشور</t>
  </si>
  <si>
    <t>آمار مراجعین، معافیت و اهدای خون در ادارات كل انتقال خون ایران سال 1404</t>
  </si>
  <si>
    <t>آمار اهدای خون و درصد از کل اهدا در ادارات کل انتقال خون کشور در  سال 1404</t>
  </si>
  <si>
    <t>اهدای خون سال  1404</t>
  </si>
  <si>
    <t>اهدای خون سال 1404</t>
  </si>
  <si>
    <t>شاخص اهداي مستمر سال 1404(درصد)</t>
  </si>
  <si>
    <t>شاخص اهداي بانوان سال 1404 (درصد)</t>
  </si>
  <si>
    <t>آمار توزیع و ارسال فرآورده های خون در ادارات كل انتقال خون ایران  سال 1404</t>
  </si>
  <si>
    <t>شاخص اهداي خون به پرسنل در ادارات کل انتقال خون کشور سال 1404</t>
  </si>
  <si>
    <t>شاخص اهداي خون به ازای هزار نفر جمعیت در ادارات کل انتقال خون کشور سال 1404</t>
  </si>
  <si>
    <t>آمار اهدای خون به تفکیک گروه های خونی در ادارات كل انتقال خون ایران  سال 1404</t>
  </si>
  <si>
    <t>برآورد جمعيت سال 1404 (مرکز آمار ایران)</t>
  </si>
  <si>
    <t>شاخص اهداي خون به ازای هزار نفر جمعيت سال 1404</t>
  </si>
  <si>
    <t>پرسنل سال 1404</t>
  </si>
  <si>
    <t>شاخص اهداي خون به پرسنل سال 1404</t>
  </si>
  <si>
    <t>مقایسه شاخص اهداي خون بانوان سال  1404 و 1403 در ادارات كل انتقال خون ایران</t>
  </si>
  <si>
    <t>شاخص اهداي بانوان سال 1403(درصد)</t>
  </si>
  <si>
    <t>مقایسه شاخص اهداي خون مستمر سال  1404 و 1403 در ادارات كل انتقال خون ایران</t>
  </si>
  <si>
    <t>مقایسه اهداي خون  سال های 1404 و 1403 و میزان رشد اهدای خون در ادارات کل انتقال خون كشور</t>
  </si>
  <si>
    <t>اهدای خون سال 1403</t>
  </si>
  <si>
    <t>شاخص اهداي مستمر سال 1403 (درصد)</t>
  </si>
  <si>
    <t xml:space="preserve">توضیح: </t>
  </si>
  <si>
    <t>_ پنج واحد از اختلاف با خونگیری مربوط به پنج واحد بمبئی استان تهران می باشد.</t>
  </si>
  <si>
    <t>_ یک واحد از اختلاف با خونگیری مربوط به یک واحد +A2 استان لرستان می باشد.</t>
  </si>
  <si>
    <t>ردیف</t>
  </si>
  <si>
    <t>sheet</t>
  </si>
  <si>
    <t>توضیحات</t>
  </si>
  <si>
    <t>به صورت ماهانه قابل ارائه می باشد. ( پانزدهم هر ماه  برای ماه قبل قابل ارائه می باشد.)</t>
  </si>
  <si>
    <t>رشد</t>
  </si>
  <si>
    <t>شاخص اهداي مستمر</t>
  </si>
  <si>
    <t>شاخص اهداي بانوان</t>
  </si>
  <si>
    <t>تولید فرآورده</t>
  </si>
  <si>
    <t>به صورت ماهانه قابل ارائه می باشد. ( بیستم هر ماه  برای ماه قبل قابل ارائه می باشد.)</t>
  </si>
  <si>
    <t>پخش و توزيع</t>
  </si>
  <si>
    <t>گروه خونی</t>
  </si>
  <si>
    <t>هزار نفر جمعیت</t>
  </si>
  <si>
    <t>به صورت سالانه قابل ارائه می باشد. ( خرداد ماه برای سال قبل قابل ارائه می باشد.)</t>
  </si>
  <si>
    <t>پرسنل</t>
  </si>
  <si>
    <t>منبع داده ها:</t>
  </si>
  <si>
    <t>مرجع داده های فنی: ادارات کل استان ها به صورت ماهانه ، گزارشات لازم را  از نرم افزار فنی سازمان (نگاره ) استخراج می نمایند و آن را جهت تجمیع به ستاد مرکزی ارسال می نمایند.</t>
  </si>
  <si>
    <t>تعداد پرسنل به صورت سالانه از اداره کل منابع انسانی سازمان اخذ می گردد.</t>
  </si>
  <si>
    <t>تعداد جمعیت بر اساس برآورد مرکز آمار ایران می باشد.</t>
  </si>
  <si>
    <t>گلبول قرمز متراكم PC</t>
  </si>
  <si>
    <t>گلبول قرمز كم لكوسيت PCLR</t>
  </si>
  <si>
    <t>PC+PCLR</t>
  </si>
  <si>
    <t>پلاكت كنسانتره</t>
  </si>
  <si>
    <t>پلاسماي تازه منجمدFFP</t>
  </si>
  <si>
    <t>آمار تولید فرآورده  کل سال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</si>
</sst>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_-* #,##0.00\-;_-* &quot;-&quot;??_-;_-@_-"/>
  </numFmts>
  <fonts count="31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2"/>
      <color theme="1"/>
      <name val="B Yagut"/>
      <charset val="178"/>
    </font>
    <font>
      <sz val="10"/>
      <color theme="1"/>
      <name val="b mitra"/>
      <family val="2"/>
      <charset val="178"/>
    </font>
    <font>
      <b/>
      <sz val="12"/>
      <color theme="1"/>
      <name val="B Yagut"/>
      <charset val="178"/>
    </font>
    <font>
      <sz val="10"/>
      <color theme="1"/>
      <name val="B Yagut"/>
      <charset val="178"/>
    </font>
    <font>
      <b/>
      <sz val="11"/>
      <color theme="1"/>
      <name val="B Yagut"/>
      <charset val="178"/>
    </font>
    <font>
      <b/>
      <sz val="8"/>
      <color theme="1"/>
      <name val="B Yagut"/>
      <charset val="178"/>
    </font>
    <font>
      <sz val="11"/>
      <color theme="1"/>
      <name val="B Yagut"/>
      <charset val="178"/>
    </font>
    <font>
      <b/>
      <sz val="10"/>
      <color theme="1"/>
      <name val="B Yagut"/>
      <charset val="178"/>
    </font>
    <font>
      <b/>
      <sz val="9"/>
      <color theme="1"/>
      <name val="B Yagut"/>
      <charset val="178"/>
    </font>
    <font>
      <sz val="10"/>
      <name val="B Yagut"/>
      <charset val="178"/>
    </font>
    <font>
      <sz val="10"/>
      <color indexed="8"/>
      <name val="B Yagut"/>
      <charset val="178"/>
    </font>
    <font>
      <sz val="12"/>
      <color theme="1"/>
      <name val="Calibri"/>
      <family val="2"/>
      <charset val="178"/>
      <scheme val="minor"/>
    </font>
    <font>
      <sz val="9"/>
      <name val="B Yagut"/>
      <charset val="178"/>
    </font>
    <font>
      <sz val="9"/>
      <color indexed="8"/>
      <name val="B Yagut"/>
      <charset val="178"/>
    </font>
    <font>
      <sz val="12"/>
      <name val="B Yagut"/>
      <charset val="178"/>
    </font>
    <font>
      <sz val="8"/>
      <name val="B Yagut"/>
      <charset val="178"/>
    </font>
    <font>
      <sz val="8"/>
      <color indexed="8"/>
      <name val="B Yagut"/>
      <charset val="178"/>
    </font>
    <font>
      <b/>
      <sz val="10"/>
      <name val="B Yagut"/>
      <charset val="178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name val="B Nazanin"/>
      <charset val="178"/>
    </font>
    <font>
      <sz val="11"/>
      <color theme="1"/>
      <name val="B Nazanin"/>
      <charset val="178"/>
    </font>
    <font>
      <b/>
      <sz val="10"/>
      <color indexed="8"/>
      <name val="B Nazanin"/>
      <charset val="178"/>
    </font>
    <font>
      <b/>
      <sz val="12"/>
      <color theme="1"/>
      <name val="B Nazanin"/>
      <charset val="178"/>
    </font>
    <font>
      <b/>
      <sz val="11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39">
    <border>
      <left/>
      <right/>
      <top/>
      <bottom/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medium">
        <color theme="5" tint="-0.24994659260841701"/>
      </left>
      <right style="medium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 style="medium">
        <color theme="5" tint="-0.24994659260841701"/>
      </left>
      <right style="thin">
        <color theme="5" tint="-0.24994659260841701"/>
      </right>
      <top style="medium">
        <color theme="5" tint="-0.24994659260841701"/>
      </top>
      <bottom style="thin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thin">
        <color theme="5" tint="-0.24994659260841701"/>
      </bottom>
      <diagonal/>
    </border>
    <border>
      <left style="medium">
        <color theme="5" tint="-0.24994659260841701"/>
      </left>
      <right style="thin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 style="medium">
        <color theme="5" tint="-0.24994659260841701"/>
      </left>
      <right style="thin">
        <color theme="5" tint="-0.24994659260841701"/>
      </right>
      <top style="thin">
        <color theme="5" tint="-0.24994659260841701"/>
      </top>
      <bottom style="medium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 style="thin">
        <color theme="5" tint="-0.24994659260841701"/>
      </top>
      <bottom style="medium">
        <color theme="5" tint="-0.24994659260841701"/>
      </bottom>
      <diagonal/>
    </border>
    <border>
      <left style="medium">
        <color theme="5" tint="-0.24994659260841701"/>
      </left>
      <right/>
      <top style="medium">
        <color theme="5" tint="-0.24994659260841701"/>
      </top>
      <bottom style="medium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 style="medium">
        <color theme="5" tint="-0.24994659260841701"/>
      </top>
      <bottom style="thin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 style="thin">
        <color theme="5" tint="-0.24994659260841701"/>
      </top>
      <bottom style="medium">
        <color theme="5" tint="-0.24994659260841701"/>
      </bottom>
      <diagonal/>
    </border>
    <border>
      <left style="thin">
        <color theme="5" tint="-0.24994659260841701"/>
      </left>
      <right/>
      <top style="medium">
        <color theme="5" tint="-0.24994659260841701"/>
      </top>
      <bottom style="thin">
        <color theme="5" tint="-0.24994659260841701"/>
      </bottom>
      <diagonal/>
    </border>
    <border>
      <left style="thin">
        <color theme="5" tint="-0.24994659260841701"/>
      </left>
      <right/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theme="5" tint="-0.24994659260841701"/>
      </left>
      <right/>
      <top style="thin">
        <color theme="5" tint="-0.24994659260841701"/>
      </top>
      <bottom style="medium">
        <color theme="5" tint="-0.24994659260841701"/>
      </bottom>
      <diagonal/>
    </border>
    <border>
      <left/>
      <right style="thin">
        <color theme="5" tint="-0.24994659260841701"/>
      </right>
      <top style="medium">
        <color theme="5" tint="-0.24994659260841701"/>
      </top>
      <bottom style="thin">
        <color theme="5" tint="-0.24994659260841701"/>
      </bottom>
      <diagonal/>
    </border>
    <border>
      <left/>
      <right style="thin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/>
      <right style="thin">
        <color theme="5" tint="-0.24994659260841701"/>
      </right>
      <top style="thin">
        <color theme="5" tint="-0.24994659260841701"/>
      </top>
      <bottom style="medium">
        <color theme="5" tint="-0.24994659260841701"/>
      </bottom>
      <diagonal/>
    </border>
    <border>
      <left style="medium">
        <color theme="5" tint="-0.24994659260841701"/>
      </left>
      <right style="medium">
        <color theme="5" tint="-0.24994659260841701"/>
      </right>
      <top style="thin">
        <color theme="5" tint="-0.24994659260841701"/>
      </top>
      <bottom/>
      <diagonal/>
    </border>
    <border>
      <left style="thin">
        <color theme="5" tint="-0.24994659260841701"/>
      </left>
      <right style="medium">
        <color theme="5" tint="-0.24994659260841701"/>
      </right>
      <top style="thin">
        <color theme="5" tint="-0.24994659260841701"/>
      </top>
      <bottom/>
      <diagonal/>
    </border>
    <border>
      <left style="medium">
        <color theme="5" tint="-0.24994659260841701"/>
      </left>
      <right style="thin">
        <color theme="5" tint="-0.24994659260841701"/>
      </right>
      <top style="thin">
        <color theme="5" tint="-0.24994659260841701"/>
      </top>
      <bottom/>
      <diagonal/>
    </border>
    <border>
      <left/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theme="5" tint="-0.24994659260841701"/>
      </top>
      <bottom/>
      <diagonal/>
    </border>
    <border>
      <left/>
      <right style="medium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/>
      <right style="medium">
        <color theme="5" tint="-0.24994659260841701"/>
      </right>
      <top style="thin">
        <color theme="5" tint="-0.24994659260841701"/>
      </top>
      <bottom/>
      <diagonal/>
    </border>
    <border>
      <left style="thin">
        <color theme="5" tint="-0.24994659260841701"/>
      </left>
      <right/>
      <top style="thin">
        <color theme="5" tint="-0.24994659260841701"/>
      </top>
      <bottom/>
      <diagonal/>
    </border>
    <border>
      <left style="medium">
        <color theme="5" tint="-0.24994659260841701"/>
      </left>
      <right style="thin">
        <color theme="5" tint="-0.24994659260841701"/>
      </right>
      <top/>
      <bottom style="thin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/>
      <bottom style="thin">
        <color theme="5" tint="-0.24994659260841701"/>
      </bottom>
      <diagonal/>
    </border>
    <border>
      <left/>
      <right style="medium">
        <color theme="5" tint="-0.24994659260841701"/>
      </right>
      <top/>
      <bottom style="thin">
        <color theme="5" tint="-0.24994659260841701"/>
      </bottom>
      <diagonal/>
    </border>
    <border>
      <left/>
      <right style="medium">
        <color theme="5" tint="-0.24994659260841701"/>
      </right>
      <top style="medium">
        <color theme="5" tint="-0.24994659260841701"/>
      </top>
      <bottom style="thin">
        <color theme="5" tint="-0.24994659260841701"/>
      </bottom>
      <diagonal/>
    </border>
    <border>
      <left style="medium">
        <color theme="5" tint="-0.24994659260841701"/>
      </left>
      <right style="medium">
        <color theme="5" tint="-0.24994659260841701"/>
      </right>
      <top/>
      <bottom style="thin">
        <color theme="5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B0F0"/>
      </left>
      <right/>
      <top/>
      <bottom style="medium">
        <color theme="7"/>
      </bottom>
      <diagonal/>
    </border>
    <border>
      <left/>
      <right/>
      <top/>
      <bottom style="medium">
        <color theme="7"/>
      </bottom>
      <diagonal/>
    </border>
    <border>
      <left/>
      <right style="medium">
        <color rgb="FF00B0F0"/>
      </right>
      <top/>
      <bottom style="medium">
        <color theme="7"/>
      </bottom>
      <diagonal/>
    </border>
    <border>
      <left style="medium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 style="medium">
        <color theme="7"/>
      </left>
      <right style="medium">
        <color theme="7"/>
      </right>
      <top/>
      <bottom style="medium">
        <color theme="7"/>
      </bottom>
      <diagonal/>
    </border>
    <border>
      <left style="medium">
        <color theme="7"/>
      </left>
      <right style="thin">
        <color theme="7"/>
      </right>
      <top style="medium">
        <color theme="7"/>
      </top>
      <bottom style="thin">
        <color theme="7"/>
      </bottom>
      <diagonal/>
    </border>
  </borders>
  <cellStyleXfs count="19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3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189">
    <xf numFmtId="0" fontId="0" fillId="0" borderId="0" xfId="0"/>
    <xf numFmtId="0" fontId="7" fillId="0" borderId="0" xfId="1" applyFont="1" applyAlignment="1">
      <alignment horizontal="center" vertical="center"/>
    </xf>
    <xf numFmtId="0" fontId="5" fillId="0" borderId="0" xfId="1"/>
    <xf numFmtId="2" fontId="5" fillId="0" borderId="0" xfId="1" applyNumberFormat="1"/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4" fillId="0" borderId="0" xfId="1" applyFont="1" applyAlignment="1">
      <alignment vertical="center"/>
    </xf>
    <xf numFmtId="2" fontId="4" fillId="0" borderId="0" xfId="1" applyNumberFormat="1" applyFont="1" applyAlignment="1">
      <alignment horizontal="center" vertical="center"/>
    </xf>
    <xf numFmtId="2" fontId="4" fillId="0" borderId="0" xfId="1" applyNumberFormat="1" applyFont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0" fillId="3" borderId="5" xfId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2" fontId="6" fillId="3" borderId="1" xfId="1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1" fontId="6" fillId="3" borderId="1" xfId="1" applyNumberFormat="1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>
      <alignment horizontal="center" vertical="center"/>
    </xf>
    <xf numFmtId="2" fontId="4" fillId="2" borderId="21" xfId="0" applyNumberFormat="1" applyFont="1" applyFill="1" applyBorder="1" applyAlignment="1">
      <alignment horizontal="center" vertical="center"/>
    </xf>
    <xf numFmtId="2" fontId="4" fillId="2" borderId="20" xfId="0" applyNumberFormat="1" applyFont="1" applyFill="1" applyBorder="1" applyAlignment="1">
      <alignment horizontal="center" vertical="center"/>
    </xf>
    <xf numFmtId="2" fontId="4" fillId="3" borderId="23" xfId="1" applyNumberFormat="1" applyFont="1" applyFill="1" applyBorder="1" applyAlignment="1">
      <alignment horizontal="center" vertical="center"/>
    </xf>
    <xf numFmtId="2" fontId="6" fillId="3" borderId="23" xfId="1" applyNumberFormat="1" applyFont="1" applyFill="1" applyBorder="1" applyAlignment="1">
      <alignment horizontal="center" vertical="center"/>
    </xf>
    <xf numFmtId="0" fontId="8" fillId="3" borderId="9" xfId="1" applyFont="1" applyFill="1" applyBorder="1"/>
    <xf numFmtId="0" fontId="8" fillId="3" borderId="22" xfId="1" applyFont="1" applyFill="1" applyBorder="1"/>
    <xf numFmtId="0" fontId="8" fillId="3" borderId="9" xfId="1" applyFont="1" applyFill="1" applyBorder="1" applyAlignment="1">
      <alignment vertical="center"/>
    </xf>
    <xf numFmtId="0" fontId="8" fillId="3" borderId="22" xfId="1" applyFont="1" applyFill="1" applyBorder="1" applyAlignment="1">
      <alignment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2" fontId="4" fillId="2" borderId="27" xfId="0" applyNumberFormat="1" applyFont="1" applyFill="1" applyBorder="1" applyAlignment="1">
      <alignment horizontal="center" vertical="center"/>
    </xf>
    <xf numFmtId="2" fontId="4" fillId="2" borderId="28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3" fillId="3" borderId="6" xfId="1" applyFont="1" applyFill="1" applyBorder="1" applyAlignment="1">
      <alignment horizontal="center" vertical="center"/>
    </xf>
    <xf numFmtId="0" fontId="14" fillId="3" borderId="20" xfId="1" applyFont="1" applyFill="1" applyBorder="1" applyAlignment="1">
      <alignment horizontal="center" vertical="center"/>
    </xf>
    <xf numFmtId="0" fontId="13" fillId="3" borderId="20" xfId="1" applyFont="1" applyFill="1" applyBorder="1" applyAlignment="1">
      <alignment horizontal="center" vertical="center"/>
    </xf>
    <xf numFmtId="0" fontId="13" fillId="3" borderId="24" xfId="1" applyFont="1" applyFill="1" applyBorder="1" applyAlignment="1">
      <alignment horizontal="center" vertical="center"/>
    </xf>
    <xf numFmtId="0" fontId="14" fillId="3" borderId="24" xfId="1" applyFont="1" applyFill="1" applyBorder="1" applyAlignment="1">
      <alignment horizontal="center" vertical="center"/>
    </xf>
    <xf numFmtId="0" fontId="13" fillId="3" borderId="25" xfId="1" applyFont="1" applyFill="1" applyBorder="1" applyAlignment="1">
      <alignment horizontal="center" vertical="center"/>
    </xf>
    <xf numFmtId="0" fontId="13" fillId="3" borderId="29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vertical="center"/>
    </xf>
    <xf numFmtId="0" fontId="16" fillId="3" borderId="4" xfId="1" applyFont="1" applyFill="1" applyBorder="1" applyAlignment="1">
      <alignment horizontal="right" vertical="center"/>
    </xf>
    <xf numFmtId="0" fontId="16" fillId="3" borderId="6" xfId="1" applyFont="1" applyFill="1" applyBorder="1" applyAlignment="1">
      <alignment horizontal="right" vertical="center"/>
    </xf>
    <xf numFmtId="0" fontId="17" fillId="3" borderId="6" xfId="1" applyFont="1" applyFill="1" applyBorder="1" applyAlignment="1">
      <alignment horizontal="right" vertical="center"/>
    </xf>
    <xf numFmtId="0" fontId="16" fillId="3" borderId="8" xfId="1" applyFont="1" applyFill="1" applyBorder="1" applyAlignment="1">
      <alignment horizontal="right" vertical="center"/>
    </xf>
    <xf numFmtId="0" fontId="13" fillId="3" borderId="1" xfId="1" applyFont="1" applyFill="1" applyBorder="1" applyAlignment="1">
      <alignment horizontal="right" vertical="center"/>
    </xf>
    <xf numFmtId="0" fontId="14" fillId="3" borderId="1" xfId="1" applyFont="1" applyFill="1" applyBorder="1" applyAlignment="1">
      <alignment horizontal="right" vertical="center"/>
    </xf>
    <xf numFmtId="0" fontId="13" fillId="3" borderId="30" xfId="1" applyFont="1" applyFill="1" applyBorder="1" applyAlignment="1">
      <alignment horizontal="right" vertical="center"/>
    </xf>
    <xf numFmtId="1" fontId="4" fillId="0" borderId="3" xfId="1" applyNumberFormat="1" applyFont="1" applyBorder="1" applyAlignment="1">
      <alignment horizontal="center" vertical="center"/>
    </xf>
    <xf numFmtId="1" fontId="4" fillId="0" borderId="4" xfId="2" applyNumberFormat="1" applyFont="1" applyBorder="1" applyAlignment="1">
      <alignment horizontal="center" vertical="center"/>
    </xf>
    <xf numFmtId="0" fontId="13" fillId="3" borderId="24" xfId="1" applyFont="1" applyFill="1" applyBorder="1" applyAlignment="1">
      <alignment horizontal="right" vertical="center"/>
    </xf>
    <xf numFmtId="1" fontId="4" fillId="0" borderId="5" xfId="1" applyNumberFormat="1" applyFont="1" applyBorder="1" applyAlignment="1">
      <alignment horizontal="center" vertical="center"/>
    </xf>
    <xf numFmtId="1" fontId="4" fillId="0" borderId="6" xfId="2" applyNumberFormat="1" applyFont="1" applyBorder="1" applyAlignment="1">
      <alignment horizontal="center" vertical="center"/>
    </xf>
    <xf numFmtId="0" fontId="14" fillId="3" borderId="24" xfId="1" applyFont="1" applyFill="1" applyBorder="1" applyAlignment="1">
      <alignment horizontal="right" vertical="center"/>
    </xf>
    <xf numFmtId="0" fontId="13" fillId="3" borderId="25" xfId="1" applyFont="1" applyFill="1" applyBorder="1" applyAlignment="1">
      <alignment horizontal="right" vertical="center"/>
    </xf>
    <xf numFmtId="1" fontId="4" fillId="0" borderId="21" xfId="1" applyNumberFormat="1" applyFont="1" applyBorder="1" applyAlignment="1">
      <alignment horizontal="center" vertical="center"/>
    </xf>
    <xf numFmtId="1" fontId="4" fillId="0" borderId="20" xfId="2" applyNumberFormat="1" applyFont="1" applyBorder="1" applyAlignment="1">
      <alignment horizontal="center" vertical="center"/>
    </xf>
    <xf numFmtId="0" fontId="14" fillId="3" borderId="20" xfId="1" applyFont="1" applyFill="1" applyBorder="1" applyAlignment="1">
      <alignment horizontal="right" vertical="center"/>
    </xf>
    <xf numFmtId="0" fontId="13" fillId="3" borderId="8" xfId="1" applyFont="1" applyFill="1" applyBorder="1" applyAlignment="1">
      <alignment horizontal="right" vertical="center"/>
    </xf>
    <xf numFmtId="1" fontId="4" fillId="0" borderId="7" xfId="1" applyNumberFormat="1" applyFont="1" applyBorder="1" applyAlignment="1">
      <alignment horizontal="center" vertical="center"/>
    </xf>
    <xf numFmtId="1" fontId="4" fillId="0" borderId="8" xfId="2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1" fontId="18" fillId="2" borderId="14" xfId="1" applyNumberFormat="1" applyFont="1" applyFill="1" applyBorder="1" applyAlignment="1">
      <alignment horizontal="center" vertical="center" wrapText="1"/>
    </xf>
    <xf numFmtId="0" fontId="14" fillId="3" borderId="25" xfId="1" applyFont="1" applyFill="1" applyBorder="1" applyAlignment="1">
      <alignment horizontal="right" vertical="center"/>
    </xf>
    <xf numFmtId="0" fontId="4" fillId="2" borderId="21" xfId="1" applyFont="1" applyFill="1" applyBorder="1" applyAlignment="1">
      <alignment horizontal="center" vertical="center"/>
    </xf>
    <xf numFmtId="0" fontId="13" fillId="3" borderId="20" xfId="1" applyFont="1" applyFill="1" applyBorder="1" applyAlignment="1">
      <alignment horizontal="right" vertical="center"/>
    </xf>
    <xf numFmtId="0" fontId="9" fillId="3" borderId="1" xfId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1" fontId="7" fillId="2" borderId="10" xfId="0" applyNumberFormat="1" applyFont="1" applyFill="1" applyBorder="1" applyAlignment="1">
      <alignment horizontal="center" vertical="center"/>
    </xf>
    <xf numFmtId="2" fontId="7" fillId="0" borderId="10" xfId="1" applyNumberFormat="1" applyFont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2" fontId="7" fillId="0" borderId="4" xfId="1" applyNumberFormat="1" applyFont="1" applyBorder="1" applyAlignment="1">
      <alignment horizontal="center" vertical="center"/>
    </xf>
    <xf numFmtId="0" fontId="19" fillId="3" borderId="24" xfId="1" applyFont="1" applyFill="1" applyBorder="1" applyAlignment="1">
      <alignment horizontal="right" vertical="center"/>
    </xf>
    <xf numFmtId="2" fontId="7" fillId="0" borderId="2" xfId="1" applyNumberFormat="1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1" fontId="7" fillId="2" borderId="11" xfId="0" applyNumberFormat="1" applyFont="1" applyFill="1" applyBorder="1" applyAlignment="1">
      <alignment horizontal="center" vertical="center"/>
    </xf>
    <xf numFmtId="2" fontId="7" fillId="0" borderId="11" xfId="1" applyNumberFormat="1" applyFont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2" fontId="7" fillId="0" borderId="6" xfId="1" applyNumberFormat="1" applyFont="1" applyBorder="1" applyAlignment="1">
      <alignment horizontal="center" vertical="center"/>
    </xf>
    <xf numFmtId="0" fontId="19" fillId="3" borderId="6" xfId="1" applyFont="1" applyFill="1" applyBorder="1" applyAlignment="1">
      <alignment horizontal="right" vertical="center"/>
    </xf>
    <xf numFmtId="2" fontId="7" fillId="0" borderId="31" xfId="1" applyNumberFormat="1" applyFont="1" applyBorder="1" applyAlignment="1">
      <alignment horizontal="center" vertical="center"/>
    </xf>
    <xf numFmtId="0" fontId="20" fillId="3" borderId="24" xfId="1" applyFont="1" applyFill="1" applyBorder="1" applyAlignment="1">
      <alignment horizontal="right" vertical="center"/>
    </xf>
    <xf numFmtId="0" fontId="19" fillId="3" borderId="25" xfId="1" applyFont="1" applyFill="1" applyBorder="1" applyAlignment="1">
      <alignment horizontal="right" vertical="center"/>
    </xf>
    <xf numFmtId="2" fontId="7" fillId="0" borderId="19" xfId="1" applyNumberFormat="1" applyFont="1" applyBorder="1" applyAlignment="1">
      <alignment horizontal="center" vertical="center"/>
    </xf>
    <xf numFmtId="0" fontId="19" fillId="3" borderId="20" xfId="1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1" fontId="7" fillId="2" borderId="12" xfId="0" applyNumberFormat="1" applyFont="1" applyFill="1" applyBorder="1" applyAlignment="1">
      <alignment horizontal="center" vertical="center"/>
    </xf>
    <xf numFmtId="2" fontId="7" fillId="0" borderId="12" xfId="1" applyNumberFormat="1" applyFont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2" fontId="7" fillId="0" borderId="8" xfId="1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" fontId="7" fillId="3" borderId="1" xfId="0" applyNumberFormat="1" applyFont="1" applyFill="1" applyBorder="1" applyAlignment="1">
      <alignment horizontal="center" vertical="center"/>
    </xf>
    <xf numFmtId="2" fontId="7" fillId="3" borderId="1" xfId="1" applyNumberFormat="1" applyFont="1" applyFill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1" fontId="7" fillId="0" borderId="0" xfId="1" applyNumberFormat="1" applyFont="1" applyAlignment="1">
      <alignment horizontal="center" vertical="center"/>
    </xf>
    <xf numFmtId="2" fontId="7" fillId="0" borderId="23" xfId="1" applyNumberFormat="1" applyFont="1" applyBorder="1" applyAlignment="1">
      <alignment horizontal="center" vertical="center"/>
    </xf>
    <xf numFmtId="0" fontId="11" fillId="3" borderId="1" xfId="1" applyFont="1" applyFill="1" applyBorder="1"/>
    <xf numFmtId="0" fontId="10" fillId="2" borderId="11" xfId="0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19" fillId="3" borderId="29" xfId="1" applyFont="1" applyFill="1" applyBorder="1" applyAlignment="1">
      <alignment horizontal="right" vertical="center"/>
    </xf>
    <xf numFmtId="0" fontId="19" fillId="3" borderId="1" xfId="1" applyFont="1" applyFill="1" applyBorder="1" applyAlignment="1">
      <alignment horizontal="right" vertical="center"/>
    </xf>
    <xf numFmtId="2" fontId="7" fillId="0" borderId="1" xfId="1" applyNumberFormat="1" applyFont="1" applyBorder="1" applyAlignment="1">
      <alignment horizontal="center" vertical="center"/>
    </xf>
    <xf numFmtId="0" fontId="19" fillId="3" borderId="23" xfId="1" applyFont="1" applyFill="1" applyBorder="1" applyAlignment="1">
      <alignment horizontal="right" vertical="center"/>
    </xf>
    <xf numFmtId="0" fontId="20" fillId="3" borderId="8" xfId="1" applyFont="1" applyFill="1" applyBorder="1" applyAlignment="1">
      <alignment horizontal="right" vertical="center"/>
    </xf>
    <xf numFmtId="0" fontId="7" fillId="3" borderId="9" xfId="1" applyFont="1" applyFill="1" applyBorder="1" applyAlignment="1">
      <alignment vertical="center"/>
    </xf>
    <xf numFmtId="0" fontId="7" fillId="3" borderId="22" xfId="1" applyFont="1" applyFill="1" applyBorder="1" applyAlignment="1">
      <alignment vertical="center"/>
    </xf>
    <xf numFmtId="0" fontId="7" fillId="3" borderId="10" xfId="1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/>
    </xf>
    <xf numFmtId="1" fontId="18" fillId="0" borderId="13" xfId="1" applyNumberFormat="1" applyFont="1" applyBorder="1" applyAlignment="1">
      <alignment horizontal="center" vertical="center" wrapText="1"/>
    </xf>
    <xf numFmtId="1" fontId="18" fillId="0" borderId="14" xfId="1" applyNumberFormat="1" applyFont="1" applyBorder="1" applyAlignment="1">
      <alignment horizontal="center" vertical="center" wrapText="1"/>
    </xf>
    <xf numFmtId="1" fontId="18" fillId="0" borderId="26" xfId="1" applyNumberFormat="1" applyFont="1" applyBorder="1" applyAlignment="1">
      <alignment horizontal="center" vertical="center" wrapText="1"/>
    </xf>
    <xf numFmtId="1" fontId="18" fillId="0" borderId="20" xfId="1" applyNumberFormat="1" applyFont="1" applyBorder="1" applyAlignment="1">
      <alignment horizontal="center" vertical="center" wrapText="1"/>
    </xf>
    <xf numFmtId="0" fontId="1" fillId="4" borderId="32" xfId="18" applyFill="1" applyBorder="1" applyAlignment="1">
      <alignment horizontal="center" vertical="center"/>
    </xf>
    <xf numFmtId="0" fontId="23" fillId="4" borderId="32" xfId="18" applyFont="1" applyFill="1" applyBorder="1" applyAlignment="1">
      <alignment horizontal="center" vertical="center"/>
    </xf>
    <xf numFmtId="0" fontId="1" fillId="0" borderId="0" xfId="18" applyAlignment="1">
      <alignment horizontal="center" vertical="center"/>
    </xf>
    <xf numFmtId="0" fontId="23" fillId="0" borderId="32" xfId="18" applyFont="1" applyBorder="1" applyAlignment="1">
      <alignment horizontal="center" vertical="center"/>
    </xf>
    <xf numFmtId="0" fontId="1" fillId="0" borderId="32" xfId="18" applyBorder="1" applyAlignment="1">
      <alignment horizontal="center" vertical="center"/>
    </xf>
    <xf numFmtId="0" fontId="23" fillId="0" borderId="0" xfId="18" applyFont="1" applyAlignment="1">
      <alignment horizontal="center" vertical="center"/>
    </xf>
    <xf numFmtId="0" fontId="25" fillId="5" borderId="36" xfId="1" applyFont="1" applyFill="1" applyBorder="1" applyAlignment="1">
      <alignment horizontal="center" vertical="center" textRotation="90"/>
    </xf>
    <xf numFmtId="0" fontId="25" fillId="5" borderId="36" xfId="1" applyFont="1" applyFill="1" applyBorder="1" applyAlignment="1">
      <alignment horizontal="center" vertical="center"/>
    </xf>
    <xf numFmtId="0" fontId="25" fillId="5" borderId="36" xfId="1" applyFont="1" applyFill="1" applyBorder="1" applyAlignment="1">
      <alignment horizontal="center" vertical="center" wrapText="1"/>
    </xf>
    <xf numFmtId="0" fontId="25" fillId="6" borderId="36" xfId="1" applyFont="1" applyFill="1" applyBorder="1" applyAlignment="1">
      <alignment horizontal="center" vertical="center" wrapText="1"/>
    </xf>
    <xf numFmtId="0" fontId="25" fillId="5" borderId="37" xfId="1" applyFont="1" applyFill="1" applyBorder="1" applyAlignment="1">
      <alignment horizontal="center" vertical="center"/>
    </xf>
    <xf numFmtId="0" fontId="26" fillId="5" borderId="37" xfId="1" applyFont="1" applyFill="1" applyBorder="1" applyAlignment="1">
      <alignment horizontal="right" vertical="center"/>
    </xf>
    <xf numFmtId="0" fontId="27" fillId="0" borderId="38" xfId="1" applyFont="1" applyBorder="1" applyAlignment="1">
      <alignment horizontal="center" vertical="center"/>
    </xf>
    <xf numFmtId="0" fontId="26" fillId="5" borderId="36" xfId="1" applyFont="1" applyFill="1" applyBorder="1" applyAlignment="1">
      <alignment horizontal="right" vertical="center"/>
    </xf>
    <xf numFmtId="0" fontId="28" fillId="5" borderId="36" xfId="1" applyFont="1" applyFill="1" applyBorder="1" applyAlignment="1">
      <alignment horizontal="right" vertical="center"/>
    </xf>
    <xf numFmtId="0" fontId="5" fillId="2" borderId="0" xfId="1" applyFill="1"/>
    <xf numFmtId="0" fontId="30" fillId="5" borderId="36" xfId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1" fillId="3" borderId="1" xfId="1" applyFont="1" applyFill="1" applyBorder="1" applyAlignment="1">
      <alignment horizontal="center" vertical="center"/>
    </xf>
    <xf numFmtId="0" fontId="24" fillId="0" borderId="0" xfId="1" applyFont="1" applyAlignment="1">
      <alignment horizontal="center" vertical="center"/>
    </xf>
    <xf numFmtId="0" fontId="25" fillId="0" borderId="33" xfId="1" applyFont="1" applyBorder="1" applyAlignment="1">
      <alignment horizontal="center" vertical="center"/>
    </xf>
    <xf numFmtId="0" fontId="25" fillId="0" borderId="34" xfId="1" applyFont="1" applyBorder="1" applyAlignment="1">
      <alignment horizontal="center" vertical="center"/>
    </xf>
    <xf numFmtId="0" fontId="25" fillId="0" borderId="35" xfId="1" applyFont="1" applyBorder="1" applyAlignment="1">
      <alignment horizontal="center" vertical="center"/>
    </xf>
    <xf numFmtId="0" fontId="29" fillId="5" borderId="36" xfId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right" vertical="center" readingOrder="2"/>
    </xf>
    <xf numFmtId="0" fontId="8" fillId="3" borderId="1" xfId="1" applyFont="1" applyFill="1" applyBorder="1" applyAlignment="1">
      <alignment horizontal="center" vertical="center"/>
    </xf>
    <xf numFmtId="0" fontId="23" fillId="4" borderId="0" xfId="18" applyFont="1" applyFill="1" applyAlignment="1">
      <alignment horizontal="right" vertical="center"/>
    </xf>
    <xf numFmtId="0" fontId="1" fillId="0" borderId="0" xfId="18" applyAlignment="1">
      <alignment horizontal="right" vertical="center" wrapText="1"/>
    </xf>
    <xf numFmtId="0" fontId="1" fillId="0" borderId="0" xfId="18" applyAlignment="1">
      <alignment horizontal="right" vertical="center"/>
    </xf>
    <xf numFmtId="0" fontId="4" fillId="0" borderId="0" xfId="0" applyFont="1" applyFill="1" applyAlignment="1">
      <alignment horizontal="center" vertical="center"/>
    </xf>
  </cellXfs>
  <cellStyles count="19">
    <cellStyle name="Comma 2" xfId="2" xr:uid="{00000000-0005-0000-0000-000000000000}"/>
    <cellStyle name="Normal" xfId="0" builtinId="0"/>
    <cellStyle name="Normal 2" xfId="3" xr:uid="{00000000-0005-0000-0000-000002000000}"/>
    <cellStyle name="Normal 2 2" xfId="7" xr:uid="{CAD19DF2-5590-4EE6-B658-00463013CE2A}"/>
    <cellStyle name="Normal 3" xfId="1" xr:uid="{00000000-0005-0000-0000-000003000000}"/>
    <cellStyle name="Normal 3 2" xfId="6" xr:uid="{00000000-0005-0000-0000-000004000000}"/>
    <cellStyle name="Normal 3 2 2" xfId="11" xr:uid="{4288220E-BBE9-4B4B-8D16-F4C03BBB165C}"/>
    <cellStyle name="Normal 3 3" xfId="12" xr:uid="{99521ECD-5238-4D5E-AC35-BD9DEE712E6A}"/>
    <cellStyle name="Normal 3 4" xfId="13" xr:uid="{5BB815BD-6AAC-486A-A943-7D40DC6E5A6D}"/>
    <cellStyle name="Normal 3 5" xfId="14" xr:uid="{E50E435A-2D26-4D82-84F6-8D078904B5A6}"/>
    <cellStyle name="Normal 3 6" xfId="15" xr:uid="{7A4DD19E-FE1B-4F62-B96B-ED02B4EE76E2}"/>
    <cellStyle name="Normal 3 7" xfId="16" xr:uid="{D28E3735-BC18-4342-9C6A-DB28FC2C9BC3}"/>
    <cellStyle name="Normal 3 8" xfId="17" xr:uid="{7C885474-D492-45B7-A6E6-419404024C46}"/>
    <cellStyle name="Normal 3 9" xfId="9" xr:uid="{FCC2EC13-C011-41A2-97F0-3D067078C9D4}"/>
    <cellStyle name="Normal 4" xfId="4" xr:uid="{00000000-0005-0000-0000-000005000000}"/>
    <cellStyle name="Normal 4 2" xfId="8" xr:uid="{CFE2C510-CD23-4F43-A0C2-7F74CC548B53}"/>
    <cellStyle name="Normal 5" xfId="5" xr:uid="{00000000-0005-0000-0000-000006000000}"/>
    <cellStyle name="Normal 5 2" xfId="10" xr:uid="{D09CE3F6-71EA-47CC-8DFF-B6148B49A6F9}"/>
    <cellStyle name="Normal 6" xfId="18" xr:uid="{B18E914D-9A9C-4D5C-B935-9AD4DFBEE8C9}"/>
  </cellStyles>
  <dxfs count="0"/>
  <tableStyles count="0" defaultTableStyle="TableStyleMedium9" defaultPivotStyle="PivotStyleLight16"/>
  <colors>
    <mruColors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4"/>
  <sheetViews>
    <sheetView rightToLeft="1" tabSelected="1" workbookViewId="0">
      <selection activeCell="I1" sqref="I1"/>
    </sheetView>
  </sheetViews>
  <sheetFormatPr defaultColWidth="9" defaultRowHeight="15.75" x14ac:dyDescent="0.25"/>
  <cols>
    <col min="1" max="1" width="14.7109375" style="6" customWidth="1"/>
    <col min="2" max="2" width="4.5703125" style="6" bestFit="1" customWidth="1"/>
    <col min="3" max="3" width="14.7109375" style="6" bestFit="1" customWidth="1"/>
    <col min="4" max="4" width="20.28515625" style="6" bestFit="1" customWidth="1"/>
    <col min="5" max="5" width="18.42578125" style="6" customWidth="1"/>
    <col min="6" max="6" width="14.7109375" style="6" customWidth="1"/>
    <col min="7" max="16384" width="9" style="6"/>
  </cols>
  <sheetData>
    <row r="1" spans="1:9" s="4" customFormat="1" ht="21" thickBot="1" x14ac:dyDescent="0.3">
      <c r="A1" s="173" t="s">
        <v>65</v>
      </c>
      <c r="B1" s="173"/>
      <c r="C1" s="173"/>
      <c r="D1" s="173"/>
      <c r="E1" s="173"/>
      <c r="F1" s="173"/>
      <c r="I1" s="188"/>
    </row>
    <row r="2" spans="1:9" ht="19.5" thickBot="1" x14ac:dyDescent="0.3">
      <c r="B2" s="11" t="s">
        <v>0</v>
      </c>
      <c r="C2" s="11" t="s">
        <v>50</v>
      </c>
      <c r="D2" s="11" t="s">
        <v>66</v>
      </c>
      <c r="E2" s="11" t="s">
        <v>49</v>
      </c>
    </row>
    <row r="3" spans="1:9" ht="21" thickBot="1" x14ac:dyDescent="0.6">
      <c r="B3" s="13">
        <v>1</v>
      </c>
      <c r="C3" s="73" t="s">
        <v>7</v>
      </c>
      <c r="D3" s="12">
        <v>98439</v>
      </c>
      <c r="E3" s="18">
        <f>D3*100/2399328</f>
        <v>4.1027737766574637</v>
      </c>
    </row>
    <row r="4" spans="1:9" ht="21" thickBot="1" x14ac:dyDescent="0.6">
      <c r="B4" s="13">
        <v>2</v>
      </c>
      <c r="C4" s="73" t="s">
        <v>13</v>
      </c>
      <c r="D4" s="12">
        <v>75608</v>
      </c>
      <c r="E4" s="18">
        <f t="shared" ref="E4:E34" si="0">D4*100/2399328</f>
        <v>3.1512156737219756</v>
      </c>
    </row>
    <row r="5" spans="1:9" ht="21" thickBot="1" x14ac:dyDescent="0.6">
      <c r="B5" s="13">
        <v>3</v>
      </c>
      <c r="C5" s="74" t="s">
        <v>20</v>
      </c>
      <c r="D5" s="12">
        <v>38930</v>
      </c>
      <c r="E5" s="18">
        <f t="shared" si="0"/>
        <v>1.6225376438736179</v>
      </c>
    </row>
    <row r="6" spans="1:9" ht="21" thickBot="1" x14ac:dyDescent="0.6">
      <c r="B6" s="13">
        <v>4</v>
      </c>
      <c r="C6" s="73" t="s">
        <v>22</v>
      </c>
      <c r="D6" s="12">
        <v>163733</v>
      </c>
      <c r="E6" s="18">
        <f t="shared" si="0"/>
        <v>6.8241190866776034</v>
      </c>
    </row>
    <row r="7" spans="1:9" ht="21" thickBot="1" x14ac:dyDescent="0.6">
      <c r="B7" s="13">
        <v>5</v>
      </c>
      <c r="C7" s="73" t="s">
        <v>5</v>
      </c>
      <c r="D7" s="12">
        <v>64114</v>
      </c>
      <c r="E7" s="18">
        <f t="shared" si="0"/>
        <v>2.6721648728310594</v>
      </c>
    </row>
    <row r="8" spans="1:9" ht="21" thickBot="1" x14ac:dyDescent="0.6">
      <c r="B8" s="13">
        <v>6</v>
      </c>
      <c r="C8" s="73" t="s">
        <v>3</v>
      </c>
      <c r="D8" s="12">
        <v>17319</v>
      </c>
      <c r="E8" s="18">
        <f t="shared" si="0"/>
        <v>0.72182711159124557</v>
      </c>
    </row>
    <row r="9" spans="1:9" ht="21" thickBot="1" x14ac:dyDescent="0.6">
      <c r="B9" s="13">
        <v>7</v>
      </c>
      <c r="C9" s="73" t="s">
        <v>2</v>
      </c>
      <c r="D9" s="12">
        <v>36952</v>
      </c>
      <c r="E9" s="18">
        <f t="shared" si="0"/>
        <v>1.5400978940770083</v>
      </c>
    </row>
    <row r="10" spans="1:9" ht="21" thickBot="1" x14ac:dyDescent="0.6">
      <c r="B10" s="13">
        <v>8</v>
      </c>
      <c r="C10" s="73" t="s">
        <v>18</v>
      </c>
      <c r="D10" s="12">
        <v>372578</v>
      </c>
      <c r="E10" s="18">
        <f t="shared" si="0"/>
        <v>15.528431294095681</v>
      </c>
    </row>
    <row r="11" spans="1:9" ht="21" thickBot="1" x14ac:dyDescent="0.6">
      <c r="B11" s="13">
        <v>9</v>
      </c>
      <c r="C11" s="73" t="s">
        <v>15</v>
      </c>
      <c r="D11" s="12">
        <v>26577</v>
      </c>
      <c r="E11" s="18">
        <f t="shared" si="0"/>
        <v>1.1076851518425159</v>
      </c>
    </row>
    <row r="12" spans="1:9" ht="21" thickBot="1" x14ac:dyDescent="0.6">
      <c r="B12" s="13">
        <v>10</v>
      </c>
      <c r="C12" s="73" t="s">
        <v>6</v>
      </c>
      <c r="D12" s="12">
        <v>22374</v>
      </c>
      <c r="E12" s="18">
        <f t="shared" si="0"/>
        <v>0.93251110310887053</v>
      </c>
    </row>
    <row r="13" spans="1:9" ht="21" thickBot="1" x14ac:dyDescent="0.6">
      <c r="B13" s="13">
        <v>11</v>
      </c>
      <c r="C13" s="73" t="s">
        <v>21</v>
      </c>
      <c r="D13" s="12">
        <v>177746</v>
      </c>
      <c r="E13" s="18">
        <f t="shared" si="0"/>
        <v>7.408157617466224</v>
      </c>
    </row>
    <row r="14" spans="1:9" ht="21" thickBot="1" x14ac:dyDescent="0.6">
      <c r="B14" s="13">
        <v>12</v>
      </c>
      <c r="C14" s="73" t="s">
        <v>31</v>
      </c>
      <c r="D14" s="12">
        <v>30536</v>
      </c>
      <c r="E14" s="18">
        <f t="shared" si="0"/>
        <v>1.2726896864455381</v>
      </c>
    </row>
    <row r="15" spans="1:9" ht="21" thickBot="1" x14ac:dyDescent="0.6">
      <c r="B15" s="13">
        <v>13</v>
      </c>
      <c r="C15" s="73" t="s">
        <v>16</v>
      </c>
      <c r="D15" s="12">
        <v>125180</v>
      </c>
      <c r="E15" s="18">
        <f t="shared" si="0"/>
        <v>5.2172941757025297</v>
      </c>
    </row>
    <row r="16" spans="1:9" ht="21" thickBot="1" x14ac:dyDescent="0.6">
      <c r="B16" s="13">
        <v>14</v>
      </c>
      <c r="C16" s="73" t="s">
        <v>4</v>
      </c>
      <c r="D16" s="12">
        <v>29288</v>
      </c>
      <c r="E16" s="18">
        <f t="shared" si="0"/>
        <v>1.2206751223675962</v>
      </c>
    </row>
    <row r="17" spans="2:5" ht="21" thickBot="1" x14ac:dyDescent="0.6">
      <c r="B17" s="13">
        <v>15</v>
      </c>
      <c r="C17" s="73" t="s">
        <v>17</v>
      </c>
      <c r="D17" s="12">
        <v>33508</v>
      </c>
      <c r="E17" s="18">
        <f t="shared" si="0"/>
        <v>1.3965577028234573</v>
      </c>
    </row>
    <row r="18" spans="2:5" ht="21" thickBot="1" x14ac:dyDescent="0.6">
      <c r="B18" s="13">
        <v>16</v>
      </c>
      <c r="C18" s="73" t="s">
        <v>26</v>
      </c>
      <c r="D18" s="12">
        <v>67803</v>
      </c>
      <c r="E18" s="18">
        <f t="shared" si="0"/>
        <v>2.8259162565518343</v>
      </c>
    </row>
    <row r="19" spans="2:5" ht="21" thickBot="1" x14ac:dyDescent="0.6">
      <c r="B19" s="13">
        <v>17</v>
      </c>
      <c r="C19" s="73" t="s">
        <v>28</v>
      </c>
      <c r="D19" s="12">
        <v>180498</v>
      </c>
      <c r="E19" s="18">
        <f t="shared" si="0"/>
        <v>7.5228563997919418</v>
      </c>
    </row>
    <row r="20" spans="2:5" ht="21" thickBot="1" x14ac:dyDescent="0.6">
      <c r="B20" s="13">
        <v>18</v>
      </c>
      <c r="C20" s="73" t="s">
        <v>19</v>
      </c>
      <c r="D20" s="12">
        <v>39787</v>
      </c>
      <c r="E20" s="18">
        <f t="shared" si="0"/>
        <v>1.6582559783406021</v>
      </c>
    </row>
    <row r="21" spans="2:5" ht="21" thickBot="1" x14ac:dyDescent="0.6">
      <c r="B21" s="13">
        <v>19</v>
      </c>
      <c r="C21" s="73" t="s">
        <v>24</v>
      </c>
      <c r="D21" s="12">
        <v>42436</v>
      </c>
      <c r="E21" s="18">
        <f t="shared" si="0"/>
        <v>1.7686618919964257</v>
      </c>
    </row>
    <row r="22" spans="2:5" ht="21" thickBot="1" x14ac:dyDescent="0.6">
      <c r="B22" s="13">
        <v>20</v>
      </c>
      <c r="C22" s="73" t="s">
        <v>32</v>
      </c>
      <c r="D22" s="12">
        <v>32935</v>
      </c>
      <c r="E22" s="18">
        <f t="shared" si="0"/>
        <v>1.3726760159511331</v>
      </c>
    </row>
    <row r="23" spans="2:5" ht="21" thickBot="1" x14ac:dyDescent="0.6">
      <c r="B23" s="13">
        <v>21</v>
      </c>
      <c r="C23" s="73" t="s">
        <v>27</v>
      </c>
      <c r="D23" s="12">
        <v>84078</v>
      </c>
      <c r="E23" s="18">
        <f t="shared" si="0"/>
        <v>3.5042311847317249</v>
      </c>
    </row>
    <row r="24" spans="2:5" ht="21" thickBot="1" x14ac:dyDescent="0.6">
      <c r="B24" s="13">
        <v>22</v>
      </c>
      <c r="C24" s="74" t="s">
        <v>25</v>
      </c>
      <c r="D24" s="12">
        <v>57286</v>
      </c>
      <c r="E24" s="18">
        <f t="shared" si="0"/>
        <v>2.3875851905200123</v>
      </c>
    </row>
    <row r="25" spans="2:5" ht="21" thickBot="1" x14ac:dyDescent="0.6">
      <c r="B25" s="13">
        <v>23</v>
      </c>
      <c r="C25" s="73" t="s">
        <v>23</v>
      </c>
      <c r="D25" s="12">
        <v>28532</v>
      </c>
      <c r="E25" s="18">
        <f t="shared" si="0"/>
        <v>1.1891662998973045</v>
      </c>
    </row>
    <row r="26" spans="2:5" ht="21" thickBot="1" x14ac:dyDescent="0.6">
      <c r="B26" s="13">
        <v>24</v>
      </c>
      <c r="C26" s="73" t="s">
        <v>10</v>
      </c>
      <c r="D26" s="12">
        <v>71649</v>
      </c>
      <c r="E26" s="18">
        <f t="shared" si="0"/>
        <v>2.9862111391189532</v>
      </c>
    </row>
    <row r="27" spans="2:5" ht="21" thickBot="1" x14ac:dyDescent="0.6">
      <c r="B27" s="13">
        <v>25</v>
      </c>
      <c r="C27" s="73" t="s">
        <v>14</v>
      </c>
      <c r="D27" s="12">
        <v>91058</v>
      </c>
      <c r="E27" s="18">
        <f t="shared" si="0"/>
        <v>3.7951459742061111</v>
      </c>
    </row>
    <row r="28" spans="2:5" ht="21" thickBot="1" x14ac:dyDescent="0.6">
      <c r="B28" s="13">
        <v>26</v>
      </c>
      <c r="C28" s="73" t="s">
        <v>29</v>
      </c>
      <c r="D28" s="12">
        <v>64982</v>
      </c>
      <c r="E28" s="18">
        <f t="shared" si="0"/>
        <v>2.7083416690006534</v>
      </c>
    </row>
    <row r="29" spans="2:5" ht="21" thickBot="1" x14ac:dyDescent="0.6">
      <c r="B29" s="13">
        <v>27</v>
      </c>
      <c r="C29" s="73" t="s">
        <v>9</v>
      </c>
      <c r="D29" s="12">
        <v>135370</v>
      </c>
      <c r="E29" s="18">
        <f t="shared" si="0"/>
        <v>5.6419964256658535</v>
      </c>
    </row>
    <row r="30" spans="2:5" ht="21" thickBot="1" x14ac:dyDescent="0.6">
      <c r="B30" s="13">
        <v>28</v>
      </c>
      <c r="C30" s="75" t="s">
        <v>30</v>
      </c>
      <c r="D30" s="53">
        <v>42416</v>
      </c>
      <c r="E30" s="18">
        <f t="shared" si="0"/>
        <v>1.7678283252644074</v>
      </c>
    </row>
    <row r="31" spans="2:5" ht="21" thickBot="1" x14ac:dyDescent="0.6">
      <c r="B31" s="13">
        <v>29</v>
      </c>
      <c r="C31" s="72" t="s">
        <v>11</v>
      </c>
      <c r="D31" s="53">
        <v>54898</v>
      </c>
      <c r="E31" s="18">
        <f t="shared" si="0"/>
        <v>2.2880573227170276</v>
      </c>
    </row>
    <row r="32" spans="2:5" ht="21" thickBot="1" x14ac:dyDescent="0.6">
      <c r="B32" s="13">
        <v>30</v>
      </c>
      <c r="C32" s="71" t="s">
        <v>8</v>
      </c>
      <c r="D32" s="53">
        <v>42564</v>
      </c>
      <c r="E32" s="18">
        <f t="shared" si="0"/>
        <v>1.7739967190813428</v>
      </c>
    </row>
    <row r="33" spans="2:6" ht="21" thickBot="1" x14ac:dyDescent="0.6">
      <c r="B33" s="13">
        <v>31</v>
      </c>
      <c r="C33" s="72" t="s">
        <v>12</v>
      </c>
      <c r="D33" s="53">
        <v>50154</v>
      </c>
      <c r="E33" s="18">
        <f t="shared" si="0"/>
        <v>2.090335293882287</v>
      </c>
    </row>
    <row r="34" spans="2:6" ht="21" thickBot="1" x14ac:dyDescent="0.6">
      <c r="B34" s="61" t="s">
        <v>33</v>
      </c>
      <c r="C34" s="62"/>
      <c r="D34" s="14">
        <v>2399328</v>
      </c>
      <c r="E34" s="18">
        <f t="shared" si="0"/>
        <v>100</v>
      </c>
      <c r="F34" s="151"/>
    </row>
  </sheetData>
  <autoFilter ref="B2:E2" xr:uid="{00000000-0009-0000-0000-000005000000}">
    <sortState xmlns:xlrd2="http://schemas.microsoft.com/office/spreadsheetml/2017/richdata2" ref="B3:E34">
      <sortCondition ref="C2"/>
    </sortState>
  </autoFilter>
  <mergeCells count="1">
    <mergeCell ref="A1:F1"/>
  </mergeCells>
  <pageMargins left="0.39370078740157483" right="0.39370078740157483" top="0.59055118110236227" bottom="0.39370078740157483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5E07B-5482-4EF2-807B-4668BA5907FC}">
  <dimension ref="A1:F34"/>
  <sheetViews>
    <sheetView rightToLeft="1" zoomScaleNormal="100" workbookViewId="0">
      <selection activeCell="M5" sqref="M5"/>
    </sheetView>
  </sheetViews>
  <sheetFormatPr defaultColWidth="6.85546875" defaultRowHeight="16.5" x14ac:dyDescent="0.25"/>
  <cols>
    <col min="1" max="1" width="9.140625" style="1" customWidth="1"/>
    <col min="2" max="2" width="5.28515625" style="1" bestFit="1" customWidth="1"/>
    <col min="3" max="3" width="17.140625" style="1" bestFit="1" customWidth="1"/>
    <col min="4" max="5" width="18.7109375" style="1" customWidth="1"/>
    <col min="6" max="6" width="18.7109375" style="1" bestFit="1" customWidth="1"/>
    <col min="7" max="16384" width="6.85546875" style="1"/>
  </cols>
  <sheetData>
    <row r="1" spans="1:6" ht="21" thickBot="1" x14ac:dyDescent="0.3">
      <c r="A1" s="174" t="s">
        <v>71</v>
      </c>
      <c r="B1" s="174"/>
      <c r="C1" s="174"/>
      <c r="D1" s="174"/>
      <c r="E1" s="174"/>
      <c r="F1" s="174"/>
    </row>
    <row r="2" spans="1:6" ht="38.25" thickBot="1" x14ac:dyDescent="0.3">
      <c r="B2" s="20" t="s">
        <v>0</v>
      </c>
      <c r="C2" s="20" t="s">
        <v>51</v>
      </c>
      <c r="D2" s="21" t="s">
        <v>67</v>
      </c>
      <c r="E2" s="21" t="s">
        <v>76</v>
      </c>
      <c r="F2" s="21" t="s">
        <v>77</v>
      </c>
    </row>
    <row r="3" spans="1:6" ht="21" thickBot="1" x14ac:dyDescent="0.3">
      <c r="B3" s="13">
        <v>1</v>
      </c>
      <c r="C3" s="84" t="s">
        <v>7</v>
      </c>
      <c r="D3" s="98">
        <v>98439</v>
      </c>
      <c r="E3" s="152">
        <v>164</v>
      </c>
      <c r="F3" s="48">
        <f>D3/E3</f>
        <v>600.23780487804879</v>
      </c>
    </row>
    <row r="4" spans="1:6" ht="21" thickBot="1" x14ac:dyDescent="0.3">
      <c r="B4" s="13">
        <v>2</v>
      </c>
      <c r="C4" s="87" t="s">
        <v>13</v>
      </c>
      <c r="D4" s="99">
        <v>75608</v>
      </c>
      <c r="E4" s="153">
        <v>144</v>
      </c>
      <c r="F4" s="48">
        <f t="shared" ref="F4:F34" si="0">D4/E4</f>
        <v>525.05555555555554</v>
      </c>
    </row>
    <row r="5" spans="1:6" ht="21" thickBot="1" x14ac:dyDescent="0.3">
      <c r="B5" s="13">
        <v>3</v>
      </c>
      <c r="C5" s="90" t="s">
        <v>20</v>
      </c>
      <c r="D5" s="99">
        <v>38930</v>
      </c>
      <c r="E5" s="153">
        <v>88</v>
      </c>
      <c r="F5" s="48">
        <f t="shared" si="0"/>
        <v>442.38636363636363</v>
      </c>
    </row>
    <row r="6" spans="1:6" ht="21" thickBot="1" x14ac:dyDescent="0.3">
      <c r="B6" s="13">
        <v>4</v>
      </c>
      <c r="C6" s="87" t="s">
        <v>22</v>
      </c>
      <c r="D6" s="99">
        <v>163733</v>
      </c>
      <c r="E6" s="153">
        <v>200</v>
      </c>
      <c r="F6" s="48">
        <f t="shared" si="0"/>
        <v>818.66499999999996</v>
      </c>
    </row>
    <row r="7" spans="1:6" ht="21" thickBot="1" x14ac:dyDescent="0.3">
      <c r="B7" s="13">
        <v>5</v>
      </c>
      <c r="C7" s="87" t="s">
        <v>5</v>
      </c>
      <c r="D7" s="99">
        <v>64114</v>
      </c>
      <c r="E7" s="153">
        <v>94</v>
      </c>
      <c r="F7" s="48">
        <f t="shared" si="0"/>
        <v>682.063829787234</v>
      </c>
    </row>
    <row r="8" spans="1:6" ht="21" thickBot="1" x14ac:dyDescent="0.3">
      <c r="B8" s="13">
        <v>6</v>
      </c>
      <c r="C8" s="87" t="s">
        <v>3</v>
      </c>
      <c r="D8" s="99">
        <v>17319</v>
      </c>
      <c r="E8" s="153">
        <v>48</v>
      </c>
      <c r="F8" s="48">
        <f t="shared" si="0"/>
        <v>360.8125</v>
      </c>
    </row>
    <row r="9" spans="1:6" ht="21" thickBot="1" x14ac:dyDescent="0.3">
      <c r="B9" s="13">
        <v>7</v>
      </c>
      <c r="C9" s="87" t="s">
        <v>2</v>
      </c>
      <c r="D9" s="99">
        <v>36952</v>
      </c>
      <c r="E9" s="153">
        <v>76</v>
      </c>
      <c r="F9" s="48">
        <f t="shared" si="0"/>
        <v>486.21052631578948</v>
      </c>
    </row>
    <row r="10" spans="1:6" ht="21" thickBot="1" x14ac:dyDescent="0.3">
      <c r="B10" s="13">
        <v>8</v>
      </c>
      <c r="C10" s="87" t="s">
        <v>18</v>
      </c>
      <c r="D10" s="99">
        <v>372578</v>
      </c>
      <c r="E10" s="100">
        <v>371</v>
      </c>
      <c r="F10" s="48">
        <f t="shared" si="0"/>
        <v>1004.2533692722373</v>
      </c>
    </row>
    <row r="11" spans="1:6" ht="21" thickBot="1" x14ac:dyDescent="0.3">
      <c r="B11" s="13">
        <v>9</v>
      </c>
      <c r="C11" s="87" t="s">
        <v>15</v>
      </c>
      <c r="D11" s="99">
        <v>26577</v>
      </c>
      <c r="E11" s="153">
        <v>64</v>
      </c>
      <c r="F11" s="48">
        <f t="shared" si="0"/>
        <v>415.265625</v>
      </c>
    </row>
    <row r="12" spans="1:6" ht="21" thickBot="1" x14ac:dyDescent="0.3">
      <c r="B12" s="13">
        <v>10</v>
      </c>
      <c r="C12" s="87" t="s">
        <v>6</v>
      </c>
      <c r="D12" s="99">
        <v>22374</v>
      </c>
      <c r="E12" s="153">
        <v>60</v>
      </c>
      <c r="F12" s="48">
        <f t="shared" si="0"/>
        <v>372.9</v>
      </c>
    </row>
    <row r="13" spans="1:6" ht="21" thickBot="1" x14ac:dyDescent="0.3">
      <c r="B13" s="13">
        <v>11</v>
      </c>
      <c r="C13" s="87" t="s">
        <v>21</v>
      </c>
      <c r="D13" s="99">
        <v>177746</v>
      </c>
      <c r="E13" s="153">
        <v>259</v>
      </c>
      <c r="F13" s="48">
        <f t="shared" si="0"/>
        <v>686.27799227799233</v>
      </c>
    </row>
    <row r="14" spans="1:6" ht="21" thickBot="1" x14ac:dyDescent="0.3">
      <c r="B14" s="13">
        <v>12</v>
      </c>
      <c r="C14" s="87" t="s">
        <v>31</v>
      </c>
      <c r="D14" s="99">
        <v>30536</v>
      </c>
      <c r="E14" s="153">
        <v>62</v>
      </c>
      <c r="F14" s="48">
        <f t="shared" si="0"/>
        <v>492.51612903225805</v>
      </c>
    </row>
    <row r="15" spans="1:6" ht="21" thickBot="1" x14ac:dyDescent="0.3">
      <c r="B15" s="13">
        <v>13</v>
      </c>
      <c r="C15" s="87" t="s">
        <v>16</v>
      </c>
      <c r="D15" s="99">
        <v>125180</v>
      </c>
      <c r="E15" s="153">
        <v>213</v>
      </c>
      <c r="F15" s="48">
        <f t="shared" si="0"/>
        <v>587.69953051643188</v>
      </c>
    </row>
    <row r="16" spans="1:6" ht="21" thickBot="1" x14ac:dyDescent="0.3">
      <c r="B16" s="13">
        <v>14</v>
      </c>
      <c r="C16" s="87" t="s">
        <v>4</v>
      </c>
      <c r="D16" s="99">
        <v>29288</v>
      </c>
      <c r="E16" s="153">
        <v>64</v>
      </c>
      <c r="F16" s="48">
        <f t="shared" si="0"/>
        <v>457.625</v>
      </c>
    </row>
    <row r="17" spans="2:6" ht="21" thickBot="1" x14ac:dyDescent="0.3">
      <c r="B17" s="13">
        <v>15</v>
      </c>
      <c r="C17" s="87" t="s">
        <v>17</v>
      </c>
      <c r="D17" s="99">
        <v>33508</v>
      </c>
      <c r="E17" s="153">
        <v>74</v>
      </c>
      <c r="F17" s="48">
        <f t="shared" si="0"/>
        <v>452.81081081081084</v>
      </c>
    </row>
    <row r="18" spans="2:6" ht="21" thickBot="1" x14ac:dyDescent="0.3">
      <c r="B18" s="13">
        <v>16</v>
      </c>
      <c r="C18" s="87" t="s">
        <v>26</v>
      </c>
      <c r="D18" s="99">
        <v>67803</v>
      </c>
      <c r="E18" s="153">
        <v>130</v>
      </c>
      <c r="F18" s="48">
        <f t="shared" si="0"/>
        <v>521.56153846153848</v>
      </c>
    </row>
    <row r="19" spans="2:6" ht="21" thickBot="1" x14ac:dyDescent="0.3">
      <c r="B19" s="13">
        <v>17</v>
      </c>
      <c r="C19" s="87" t="s">
        <v>28</v>
      </c>
      <c r="D19" s="99">
        <v>180498</v>
      </c>
      <c r="E19" s="153">
        <v>266</v>
      </c>
      <c r="F19" s="48">
        <f t="shared" si="0"/>
        <v>678.56390977443607</v>
      </c>
    </row>
    <row r="20" spans="2:6" ht="21" thickBot="1" x14ac:dyDescent="0.3">
      <c r="B20" s="13">
        <v>18</v>
      </c>
      <c r="C20" s="87" t="s">
        <v>19</v>
      </c>
      <c r="D20" s="99">
        <v>39787</v>
      </c>
      <c r="E20" s="153">
        <v>80</v>
      </c>
      <c r="F20" s="48">
        <f t="shared" si="0"/>
        <v>497.33749999999998</v>
      </c>
    </row>
    <row r="21" spans="2:6" ht="21" thickBot="1" x14ac:dyDescent="0.3">
      <c r="B21" s="13">
        <v>19</v>
      </c>
      <c r="C21" s="87" t="s">
        <v>24</v>
      </c>
      <c r="D21" s="99">
        <v>42436</v>
      </c>
      <c r="E21" s="153">
        <v>73</v>
      </c>
      <c r="F21" s="48">
        <f t="shared" si="0"/>
        <v>581.31506849315065</v>
      </c>
    </row>
    <row r="22" spans="2:6" ht="21" thickBot="1" x14ac:dyDescent="0.3">
      <c r="B22" s="13">
        <v>20</v>
      </c>
      <c r="C22" s="87" t="s">
        <v>32</v>
      </c>
      <c r="D22" s="99">
        <v>32935</v>
      </c>
      <c r="E22" s="153">
        <v>73</v>
      </c>
      <c r="F22" s="48">
        <f t="shared" si="0"/>
        <v>451.16438356164383</v>
      </c>
    </row>
    <row r="23" spans="2:6" ht="21" thickBot="1" x14ac:dyDescent="0.3">
      <c r="B23" s="13">
        <v>21</v>
      </c>
      <c r="C23" s="87" t="s">
        <v>27</v>
      </c>
      <c r="D23" s="99">
        <v>84078</v>
      </c>
      <c r="E23" s="153">
        <v>145</v>
      </c>
      <c r="F23" s="48">
        <f t="shared" si="0"/>
        <v>579.84827586206893</v>
      </c>
    </row>
    <row r="24" spans="2:6" ht="21" thickBot="1" x14ac:dyDescent="0.3">
      <c r="B24" s="13">
        <v>22</v>
      </c>
      <c r="C24" s="90" t="s">
        <v>25</v>
      </c>
      <c r="D24" s="99">
        <v>57286</v>
      </c>
      <c r="E24" s="153">
        <v>82</v>
      </c>
      <c r="F24" s="48">
        <f t="shared" si="0"/>
        <v>698.60975609756099</v>
      </c>
    </row>
    <row r="25" spans="2:6" ht="21" thickBot="1" x14ac:dyDescent="0.3">
      <c r="B25" s="13">
        <v>23</v>
      </c>
      <c r="C25" s="87" t="s">
        <v>23</v>
      </c>
      <c r="D25" s="99">
        <v>28532</v>
      </c>
      <c r="E25" s="153">
        <v>61</v>
      </c>
      <c r="F25" s="48">
        <f t="shared" si="0"/>
        <v>467.73770491803276</v>
      </c>
    </row>
    <row r="26" spans="2:6" ht="21" thickBot="1" x14ac:dyDescent="0.3">
      <c r="B26" s="13">
        <v>24</v>
      </c>
      <c r="C26" s="87" t="s">
        <v>10</v>
      </c>
      <c r="D26" s="99">
        <v>71649</v>
      </c>
      <c r="E26" s="153">
        <v>108</v>
      </c>
      <c r="F26" s="48">
        <f t="shared" si="0"/>
        <v>663.41666666666663</v>
      </c>
    </row>
    <row r="27" spans="2:6" ht="21" thickBot="1" x14ac:dyDescent="0.3">
      <c r="B27" s="13">
        <v>25</v>
      </c>
      <c r="C27" s="87" t="s">
        <v>14</v>
      </c>
      <c r="D27" s="99">
        <v>91058</v>
      </c>
      <c r="E27" s="153">
        <v>155</v>
      </c>
      <c r="F27" s="48">
        <f t="shared" si="0"/>
        <v>587.47096774193551</v>
      </c>
    </row>
    <row r="28" spans="2:6" ht="21" thickBot="1" x14ac:dyDescent="0.3">
      <c r="B28" s="13">
        <v>26</v>
      </c>
      <c r="C28" s="87" t="s">
        <v>29</v>
      </c>
      <c r="D28" s="99">
        <v>64982</v>
      </c>
      <c r="E28" s="153">
        <v>93</v>
      </c>
      <c r="F28" s="48">
        <f t="shared" si="0"/>
        <v>698.73118279569894</v>
      </c>
    </row>
    <row r="29" spans="2:6" ht="21" thickBot="1" x14ac:dyDescent="0.3">
      <c r="B29" s="13">
        <v>27</v>
      </c>
      <c r="C29" s="87" t="s">
        <v>9</v>
      </c>
      <c r="D29" s="99">
        <v>135370</v>
      </c>
      <c r="E29" s="153">
        <v>209</v>
      </c>
      <c r="F29" s="48">
        <f t="shared" si="0"/>
        <v>647.7033492822967</v>
      </c>
    </row>
    <row r="30" spans="2:6" ht="21" thickBot="1" x14ac:dyDescent="0.3">
      <c r="B30" s="13">
        <v>28</v>
      </c>
      <c r="C30" s="87" t="s">
        <v>30</v>
      </c>
      <c r="D30" s="99">
        <v>42416</v>
      </c>
      <c r="E30" s="153">
        <v>79</v>
      </c>
      <c r="F30" s="48">
        <f t="shared" si="0"/>
        <v>536.91139240506334</v>
      </c>
    </row>
    <row r="31" spans="2:6" ht="21" thickBot="1" x14ac:dyDescent="0.3">
      <c r="B31" s="13">
        <v>29</v>
      </c>
      <c r="C31" s="87" t="s">
        <v>11</v>
      </c>
      <c r="D31" s="99">
        <v>54898</v>
      </c>
      <c r="E31" s="153">
        <v>78</v>
      </c>
      <c r="F31" s="48">
        <f t="shared" si="0"/>
        <v>703.82051282051282</v>
      </c>
    </row>
    <row r="32" spans="2:6" ht="21" thickBot="1" x14ac:dyDescent="0.3">
      <c r="B32" s="13">
        <v>30</v>
      </c>
      <c r="C32" s="101" t="s">
        <v>8</v>
      </c>
      <c r="D32" s="102">
        <v>42564</v>
      </c>
      <c r="E32" s="154">
        <v>66</v>
      </c>
      <c r="F32" s="48">
        <f t="shared" si="0"/>
        <v>644.90909090909088</v>
      </c>
    </row>
    <row r="33" spans="2:6" ht="21" thickBot="1" x14ac:dyDescent="0.3">
      <c r="B33" s="13">
        <v>31</v>
      </c>
      <c r="C33" s="103" t="s">
        <v>12</v>
      </c>
      <c r="D33" s="102">
        <v>50154</v>
      </c>
      <c r="E33" s="155">
        <v>106</v>
      </c>
      <c r="F33" s="48">
        <f t="shared" si="0"/>
        <v>473.15094339622641</v>
      </c>
    </row>
    <row r="34" spans="2:6" ht="21" thickBot="1" x14ac:dyDescent="0.3">
      <c r="B34" s="63" t="s">
        <v>33</v>
      </c>
      <c r="C34" s="64"/>
      <c r="D34" s="47">
        <v>2399328</v>
      </c>
      <c r="E34" s="48">
        <v>3785</v>
      </c>
      <c r="F34" s="48">
        <f t="shared" si="0"/>
        <v>633.90435931307798</v>
      </c>
    </row>
  </sheetData>
  <autoFilter ref="B2:F2" xr:uid="{00000000-0009-0000-0000-000019000000}">
    <sortState xmlns:xlrd2="http://schemas.microsoft.com/office/spreadsheetml/2017/richdata2" ref="B3:F34">
      <sortCondition ref="C2"/>
    </sortState>
  </autoFilter>
  <mergeCells count="1">
    <mergeCell ref="A1:F1"/>
  </mergeCells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3C96F-F492-468A-AC13-2CB66AC6F194}">
  <sheetPr>
    <tabColor theme="9" tint="0.39997558519241921"/>
  </sheetPr>
  <dimension ref="B3:G18"/>
  <sheetViews>
    <sheetView rightToLeft="1" workbookViewId="0">
      <selection activeCell="I14" sqref="I14"/>
    </sheetView>
  </sheetViews>
  <sheetFormatPr defaultRowHeight="24" customHeight="1" x14ac:dyDescent="0.25"/>
  <cols>
    <col min="1" max="2" width="9.140625" style="158"/>
    <col min="3" max="3" width="17.28515625" style="158" bestFit="1" customWidth="1"/>
    <col min="4" max="4" width="66.28515625" style="158" customWidth="1"/>
    <col min="5" max="16384" width="9.140625" style="158"/>
  </cols>
  <sheetData>
    <row r="3" spans="2:7" ht="24" customHeight="1" x14ac:dyDescent="0.25">
      <c r="B3" s="156" t="s">
        <v>87</v>
      </c>
      <c r="C3" s="157" t="s">
        <v>88</v>
      </c>
      <c r="D3" s="157" t="s">
        <v>89</v>
      </c>
    </row>
    <row r="4" spans="2:7" ht="24" customHeight="1" x14ac:dyDescent="0.25">
      <c r="B4" s="159">
        <v>1</v>
      </c>
      <c r="C4" s="160" t="s">
        <v>48</v>
      </c>
      <c r="D4" s="160" t="s">
        <v>90</v>
      </c>
    </row>
    <row r="5" spans="2:7" ht="24" customHeight="1" x14ac:dyDescent="0.25">
      <c r="B5" s="159">
        <v>2</v>
      </c>
      <c r="C5" s="160" t="s">
        <v>91</v>
      </c>
      <c r="D5" s="160" t="s">
        <v>90</v>
      </c>
    </row>
    <row r="6" spans="2:7" ht="24" customHeight="1" x14ac:dyDescent="0.25">
      <c r="B6" s="159">
        <v>3</v>
      </c>
      <c r="C6" s="160" t="s">
        <v>92</v>
      </c>
      <c r="D6" s="160" t="s">
        <v>90</v>
      </c>
    </row>
    <row r="7" spans="2:7" ht="24" customHeight="1" x14ac:dyDescent="0.25">
      <c r="B7" s="159">
        <v>4</v>
      </c>
      <c r="C7" s="160" t="s">
        <v>93</v>
      </c>
      <c r="D7" s="160" t="s">
        <v>90</v>
      </c>
    </row>
    <row r="8" spans="2:7" ht="24" customHeight="1" x14ac:dyDescent="0.25">
      <c r="B8" s="159">
        <v>5</v>
      </c>
      <c r="C8" s="160" t="s">
        <v>54</v>
      </c>
      <c r="D8" s="160" t="s">
        <v>90</v>
      </c>
    </row>
    <row r="9" spans="2:7" ht="24" customHeight="1" x14ac:dyDescent="0.25">
      <c r="B9" s="159">
        <v>6</v>
      </c>
      <c r="C9" s="160" t="s">
        <v>94</v>
      </c>
      <c r="D9" s="160" t="s">
        <v>95</v>
      </c>
    </row>
    <row r="10" spans="2:7" ht="24" customHeight="1" x14ac:dyDescent="0.25">
      <c r="B10" s="159">
        <v>7</v>
      </c>
      <c r="C10" s="160" t="s">
        <v>96</v>
      </c>
      <c r="D10" s="160" t="s">
        <v>90</v>
      </c>
    </row>
    <row r="11" spans="2:7" ht="24" customHeight="1" x14ac:dyDescent="0.25">
      <c r="B11" s="159">
        <v>8</v>
      </c>
      <c r="C11" s="160" t="s">
        <v>97</v>
      </c>
      <c r="D11" s="160" t="s">
        <v>90</v>
      </c>
    </row>
    <row r="12" spans="2:7" ht="24" customHeight="1" x14ac:dyDescent="0.25">
      <c r="B12" s="159">
        <v>9</v>
      </c>
      <c r="C12" s="160" t="s">
        <v>98</v>
      </c>
      <c r="D12" s="160" t="s">
        <v>99</v>
      </c>
    </row>
    <row r="13" spans="2:7" ht="24" customHeight="1" x14ac:dyDescent="0.25">
      <c r="B13" s="159">
        <v>10</v>
      </c>
      <c r="C13" s="160" t="s">
        <v>100</v>
      </c>
      <c r="D13" s="160" t="s">
        <v>99</v>
      </c>
    </row>
    <row r="14" spans="2:7" ht="24" customHeight="1" x14ac:dyDescent="0.25">
      <c r="G14" s="161"/>
    </row>
    <row r="15" spans="2:7" ht="24" customHeight="1" x14ac:dyDescent="0.25">
      <c r="B15" s="185" t="s">
        <v>101</v>
      </c>
      <c r="C15" s="185"/>
    </row>
    <row r="16" spans="2:7" ht="42.75" customHeight="1" x14ac:dyDescent="0.25">
      <c r="B16" s="186" t="s">
        <v>102</v>
      </c>
      <c r="C16" s="186"/>
      <c r="D16" s="186"/>
    </row>
    <row r="17" spans="2:4" ht="24" customHeight="1" x14ac:dyDescent="0.25">
      <c r="B17" s="187" t="s">
        <v>103</v>
      </c>
      <c r="C17" s="187"/>
      <c r="D17" s="187"/>
    </row>
    <row r="18" spans="2:4" ht="24" customHeight="1" x14ac:dyDescent="0.25">
      <c r="B18" s="187" t="s">
        <v>104</v>
      </c>
      <c r="C18" s="187"/>
      <c r="D18" s="187"/>
    </row>
  </sheetData>
  <mergeCells count="4">
    <mergeCell ref="B15:C15"/>
    <mergeCell ref="B16:D16"/>
    <mergeCell ref="B17:D17"/>
    <mergeCell ref="B18:D18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69F7B-2D77-4CDA-B4EC-23B85D52C141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4"/>
  <sheetViews>
    <sheetView rightToLeft="1" workbookViewId="0">
      <selection activeCell="K27" sqref="K27"/>
    </sheetView>
  </sheetViews>
  <sheetFormatPr defaultColWidth="9" defaultRowHeight="15.75" x14ac:dyDescent="0.25"/>
  <cols>
    <col min="1" max="1" width="6.28515625" style="7" customWidth="1"/>
    <col min="2" max="2" width="4.5703125" style="7" bestFit="1" customWidth="1"/>
    <col min="3" max="3" width="14.7109375" style="7" bestFit="1" customWidth="1"/>
    <col min="4" max="4" width="20.5703125" style="7" bestFit="1" customWidth="1"/>
    <col min="5" max="5" width="20.28515625" style="7" bestFit="1" customWidth="1"/>
    <col min="6" max="6" width="14.7109375" style="7" customWidth="1"/>
    <col min="7" max="7" width="6.28515625" style="7" customWidth="1"/>
    <col min="8" max="16384" width="9" style="7"/>
  </cols>
  <sheetData>
    <row r="1" spans="1:7" s="4" customFormat="1" ht="21" thickBot="1" x14ac:dyDescent="0.3">
      <c r="A1" s="173" t="s">
        <v>81</v>
      </c>
      <c r="B1" s="173"/>
      <c r="C1" s="173"/>
      <c r="D1" s="173"/>
      <c r="E1" s="173"/>
      <c r="F1" s="173"/>
      <c r="G1" s="173"/>
    </row>
    <row r="2" spans="1:7" ht="19.5" thickBot="1" x14ac:dyDescent="0.3">
      <c r="B2" s="11" t="s">
        <v>0</v>
      </c>
      <c r="C2" s="11" t="s">
        <v>50</v>
      </c>
      <c r="D2" s="19" t="s">
        <v>67</v>
      </c>
      <c r="E2" s="19" t="s">
        <v>82</v>
      </c>
      <c r="F2" s="11" t="s">
        <v>1</v>
      </c>
    </row>
    <row r="3" spans="1:7" ht="21" thickBot="1" x14ac:dyDescent="0.3">
      <c r="B3" s="13">
        <v>1</v>
      </c>
      <c r="C3" s="73" t="s">
        <v>7</v>
      </c>
      <c r="D3" s="16">
        <v>98439</v>
      </c>
      <c r="E3" s="17">
        <v>97656</v>
      </c>
      <c r="F3" s="15">
        <f t="shared" ref="F3:F34" si="0">D3*100/E3-100</f>
        <v>0.80179405259276848</v>
      </c>
    </row>
    <row r="4" spans="1:7" ht="21" thickBot="1" x14ac:dyDescent="0.3">
      <c r="B4" s="13">
        <v>2</v>
      </c>
      <c r="C4" s="73" t="s">
        <v>13</v>
      </c>
      <c r="D4" s="16">
        <v>75608</v>
      </c>
      <c r="E4" s="17">
        <v>76062</v>
      </c>
      <c r="F4" s="15">
        <f t="shared" si="0"/>
        <v>-0.59688149141490499</v>
      </c>
    </row>
    <row r="5" spans="1:7" ht="21" thickBot="1" x14ac:dyDescent="0.3">
      <c r="B5" s="13">
        <v>3</v>
      </c>
      <c r="C5" s="74" t="s">
        <v>20</v>
      </c>
      <c r="D5" s="16">
        <v>38930</v>
      </c>
      <c r="E5" s="17">
        <v>37477</v>
      </c>
      <c r="F5" s="15">
        <f t="shared" si="0"/>
        <v>3.8770445873469015</v>
      </c>
    </row>
    <row r="6" spans="1:7" ht="21" thickBot="1" x14ac:dyDescent="0.3">
      <c r="B6" s="13">
        <v>4</v>
      </c>
      <c r="C6" s="73" t="s">
        <v>22</v>
      </c>
      <c r="D6" s="16">
        <v>163733</v>
      </c>
      <c r="E6" s="17">
        <v>149100</v>
      </c>
      <c r="F6" s="15">
        <f t="shared" si="0"/>
        <v>9.8142186452045621</v>
      </c>
    </row>
    <row r="7" spans="1:7" ht="21" thickBot="1" x14ac:dyDescent="0.3">
      <c r="B7" s="13">
        <v>5</v>
      </c>
      <c r="C7" s="76" t="s">
        <v>5</v>
      </c>
      <c r="D7" s="65">
        <v>64114</v>
      </c>
      <c r="E7" s="66">
        <v>63701</v>
      </c>
      <c r="F7" s="15">
        <f t="shared" si="0"/>
        <v>0.6483414703065904</v>
      </c>
    </row>
    <row r="8" spans="1:7" ht="21" thickBot="1" x14ac:dyDescent="0.3">
      <c r="B8" s="13">
        <v>6</v>
      </c>
      <c r="C8" s="73" t="s">
        <v>3</v>
      </c>
      <c r="D8" s="16">
        <v>17319</v>
      </c>
      <c r="E8" s="17">
        <v>16823</v>
      </c>
      <c r="F8" s="15">
        <f t="shared" si="0"/>
        <v>2.9483445283243128</v>
      </c>
    </row>
    <row r="9" spans="1:7" ht="21" thickBot="1" x14ac:dyDescent="0.3">
      <c r="B9" s="13">
        <v>7</v>
      </c>
      <c r="C9" s="73" t="s">
        <v>2</v>
      </c>
      <c r="D9" s="16">
        <v>36952</v>
      </c>
      <c r="E9" s="17">
        <v>37111</v>
      </c>
      <c r="F9" s="15">
        <f t="shared" si="0"/>
        <v>-0.42844439654011524</v>
      </c>
    </row>
    <row r="10" spans="1:7" ht="21" thickBot="1" x14ac:dyDescent="0.3">
      <c r="B10" s="13">
        <v>8</v>
      </c>
      <c r="C10" s="73" t="s">
        <v>18</v>
      </c>
      <c r="D10" s="16">
        <v>372578</v>
      </c>
      <c r="E10" s="17">
        <v>388677</v>
      </c>
      <c r="F10" s="15">
        <f t="shared" si="0"/>
        <v>-4.1419996552407241</v>
      </c>
    </row>
    <row r="11" spans="1:7" ht="21" thickBot="1" x14ac:dyDescent="0.3">
      <c r="B11" s="13">
        <v>9</v>
      </c>
      <c r="C11" s="73" t="s">
        <v>15</v>
      </c>
      <c r="D11" s="16">
        <v>26577</v>
      </c>
      <c r="E11" s="17">
        <v>26721</v>
      </c>
      <c r="F11" s="15">
        <f t="shared" si="0"/>
        <v>-0.53890198720107207</v>
      </c>
    </row>
    <row r="12" spans="1:7" ht="21" thickBot="1" x14ac:dyDescent="0.3">
      <c r="B12" s="13">
        <v>10</v>
      </c>
      <c r="C12" s="73" t="s">
        <v>6</v>
      </c>
      <c r="D12" s="16">
        <v>22374</v>
      </c>
      <c r="E12" s="17">
        <v>21326</v>
      </c>
      <c r="F12" s="15">
        <f t="shared" si="0"/>
        <v>4.9141892525555591</v>
      </c>
    </row>
    <row r="13" spans="1:7" ht="21" thickBot="1" x14ac:dyDescent="0.3">
      <c r="B13" s="13">
        <v>11</v>
      </c>
      <c r="C13" s="73" t="s">
        <v>21</v>
      </c>
      <c r="D13" s="16">
        <v>177746</v>
      </c>
      <c r="E13" s="17">
        <v>169132</v>
      </c>
      <c r="F13" s="15">
        <f t="shared" si="0"/>
        <v>5.0930634060970164</v>
      </c>
    </row>
    <row r="14" spans="1:7" ht="21" thickBot="1" x14ac:dyDescent="0.3">
      <c r="B14" s="13">
        <v>12</v>
      </c>
      <c r="C14" s="73" t="s">
        <v>31</v>
      </c>
      <c r="D14" s="16">
        <v>30536</v>
      </c>
      <c r="E14" s="17">
        <v>29438</v>
      </c>
      <c r="F14" s="15">
        <f t="shared" si="0"/>
        <v>3.7298729533256392</v>
      </c>
    </row>
    <row r="15" spans="1:7" ht="21" thickBot="1" x14ac:dyDescent="0.3">
      <c r="B15" s="13">
        <v>13</v>
      </c>
      <c r="C15" s="73" t="s">
        <v>16</v>
      </c>
      <c r="D15" s="16">
        <v>125180</v>
      </c>
      <c r="E15" s="17">
        <v>123883</v>
      </c>
      <c r="F15" s="15">
        <f t="shared" si="0"/>
        <v>1.0469555951986962</v>
      </c>
    </row>
    <row r="16" spans="1:7" ht="21" thickBot="1" x14ac:dyDescent="0.3">
      <c r="B16" s="13">
        <v>14</v>
      </c>
      <c r="C16" s="73" t="s">
        <v>4</v>
      </c>
      <c r="D16" s="16">
        <v>29288</v>
      </c>
      <c r="E16" s="17">
        <v>25211</v>
      </c>
      <c r="F16" s="15">
        <f t="shared" si="0"/>
        <v>16.1715124350482</v>
      </c>
    </row>
    <row r="17" spans="2:6" ht="21" thickBot="1" x14ac:dyDescent="0.3">
      <c r="B17" s="13">
        <v>15</v>
      </c>
      <c r="C17" s="73" t="s">
        <v>17</v>
      </c>
      <c r="D17" s="16">
        <v>33508</v>
      </c>
      <c r="E17" s="17">
        <v>31866</v>
      </c>
      <c r="F17" s="15">
        <f t="shared" si="0"/>
        <v>5.1528274650097217</v>
      </c>
    </row>
    <row r="18" spans="2:6" ht="21" thickBot="1" x14ac:dyDescent="0.3">
      <c r="B18" s="13">
        <v>16</v>
      </c>
      <c r="C18" s="73" t="s">
        <v>26</v>
      </c>
      <c r="D18" s="16">
        <v>67803</v>
      </c>
      <c r="E18" s="17">
        <v>61974</v>
      </c>
      <c r="F18" s="15">
        <f t="shared" si="0"/>
        <v>9.4055571691354487</v>
      </c>
    </row>
    <row r="19" spans="2:6" ht="21" thickBot="1" x14ac:dyDescent="0.3">
      <c r="B19" s="13">
        <v>17</v>
      </c>
      <c r="C19" s="73" t="s">
        <v>28</v>
      </c>
      <c r="D19" s="16">
        <v>180498</v>
      </c>
      <c r="E19" s="17">
        <v>169134</v>
      </c>
      <c r="F19" s="15">
        <f t="shared" si="0"/>
        <v>6.7189329170953158</v>
      </c>
    </row>
    <row r="20" spans="2:6" ht="21" thickBot="1" x14ac:dyDescent="0.3">
      <c r="B20" s="13">
        <v>18</v>
      </c>
      <c r="C20" s="73" t="s">
        <v>19</v>
      </c>
      <c r="D20" s="16">
        <v>39787</v>
      </c>
      <c r="E20" s="17">
        <v>38972</v>
      </c>
      <c r="F20" s="15">
        <f t="shared" si="0"/>
        <v>2.0912449964076814</v>
      </c>
    </row>
    <row r="21" spans="2:6" ht="21" thickBot="1" x14ac:dyDescent="0.3">
      <c r="B21" s="13">
        <v>19</v>
      </c>
      <c r="C21" s="73" t="s">
        <v>24</v>
      </c>
      <c r="D21" s="16">
        <v>42436</v>
      </c>
      <c r="E21" s="17">
        <v>43566</v>
      </c>
      <c r="F21" s="15">
        <f t="shared" si="0"/>
        <v>-2.5937657806546355</v>
      </c>
    </row>
    <row r="22" spans="2:6" ht="21" thickBot="1" x14ac:dyDescent="0.3">
      <c r="B22" s="13">
        <v>20</v>
      </c>
      <c r="C22" s="73" t="s">
        <v>32</v>
      </c>
      <c r="D22" s="16">
        <v>32935</v>
      </c>
      <c r="E22" s="17">
        <v>35321</v>
      </c>
      <c r="F22" s="15">
        <f t="shared" si="0"/>
        <v>-6.7551881317063476</v>
      </c>
    </row>
    <row r="23" spans="2:6" ht="21" thickBot="1" x14ac:dyDescent="0.3">
      <c r="B23" s="13">
        <v>21</v>
      </c>
      <c r="C23" s="73" t="s">
        <v>27</v>
      </c>
      <c r="D23" s="16">
        <v>84078</v>
      </c>
      <c r="E23" s="17">
        <v>83667</v>
      </c>
      <c r="F23" s="15">
        <f t="shared" si="0"/>
        <v>0.49123310265696318</v>
      </c>
    </row>
    <row r="24" spans="2:6" ht="21" thickBot="1" x14ac:dyDescent="0.3">
      <c r="B24" s="13">
        <v>22</v>
      </c>
      <c r="C24" s="74" t="s">
        <v>25</v>
      </c>
      <c r="D24" s="16">
        <v>57286</v>
      </c>
      <c r="E24" s="17">
        <v>57636</v>
      </c>
      <c r="F24" s="15">
        <f t="shared" si="0"/>
        <v>-0.60725935179401347</v>
      </c>
    </row>
    <row r="25" spans="2:6" ht="21" thickBot="1" x14ac:dyDescent="0.3">
      <c r="B25" s="13">
        <v>23</v>
      </c>
      <c r="C25" s="73" t="s">
        <v>23</v>
      </c>
      <c r="D25" s="16">
        <v>28532</v>
      </c>
      <c r="E25" s="17">
        <v>28434</v>
      </c>
      <c r="F25" s="15">
        <f t="shared" si="0"/>
        <v>0.34465780403742485</v>
      </c>
    </row>
    <row r="26" spans="2:6" ht="21" thickBot="1" x14ac:dyDescent="0.3">
      <c r="B26" s="13">
        <v>24</v>
      </c>
      <c r="C26" s="73" t="s">
        <v>10</v>
      </c>
      <c r="D26" s="16">
        <v>71649</v>
      </c>
      <c r="E26" s="17">
        <v>68245</v>
      </c>
      <c r="F26" s="15">
        <f t="shared" si="0"/>
        <v>4.9879112022858862</v>
      </c>
    </row>
    <row r="27" spans="2:6" ht="21" thickBot="1" x14ac:dyDescent="0.3">
      <c r="B27" s="13">
        <v>25</v>
      </c>
      <c r="C27" s="73" t="s">
        <v>14</v>
      </c>
      <c r="D27" s="16">
        <v>91058</v>
      </c>
      <c r="E27" s="17">
        <v>89767</v>
      </c>
      <c r="F27" s="15">
        <f t="shared" si="0"/>
        <v>1.4381677008254741</v>
      </c>
    </row>
    <row r="28" spans="2:6" ht="21" thickBot="1" x14ac:dyDescent="0.3">
      <c r="B28" s="13">
        <v>26</v>
      </c>
      <c r="C28" s="73" t="s">
        <v>29</v>
      </c>
      <c r="D28" s="16">
        <v>64982</v>
      </c>
      <c r="E28" s="17">
        <v>62063</v>
      </c>
      <c r="F28" s="15">
        <f t="shared" si="0"/>
        <v>4.703285371316241</v>
      </c>
    </row>
    <row r="29" spans="2:6" ht="21" thickBot="1" x14ac:dyDescent="0.3">
      <c r="B29" s="13">
        <v>27</v>
      </c>
      <c r="C29" s="73" t="s">
        <v>9</v>
      </c>
      <c r="D29" s="16">
        <v>135370</v>
      </c>
      <c r="E29" s="17">
        <v>137932</v>
      </c>
      <c r="F29" s="15">
        <f t="shared" si="0"/>
        <v>-1.8574369979410079</v>
      </c>
    </row>
    <row r="30" spans="2:6" ht="21" thickBot="1" x14ac:dyDescent="0.3">
      <c r="B30" s="13">
        <v>28</v>
      </c>
      <c r="C30" s="73" t="s">
        <v>30</v>
      </c>
      <c r="D30" s="16">
        <v>42416</v>
      </c>
      <c r="E30" s="17">
        <v>39326</v>
      </c>
      <c r="F30" s="15">
        <f t="shared" si="0"/>
        <v>7.8573971418400106</v>
      </c>
    </row>
    <row r="31" spans="2:6" ht="21" thickBot="1" x14ac:dyDescent="0.3">
      <c r="B31" s="13">
        <v>29</v>
      </c>
      <c r="C31" s="75" t="s">
        <v>11</v>
      </c>
      <c r="D31" s="54">
        <v>54898</v>
      </c>
      <c r="E31" s="55">
        <v>56417</v>
      </c>
      <c r="F31" s="15">
        <f t="shared" si="0"/>
        <v>-2.6924508570111811</v>
      </c>
    </row>
    <row r="32" spans="2:6" ht="21" thickBot="1" x14ac:dyDescent="0.3">
      <c r="B32" s="13">
        <v>30</v>
      </c>
      <c r="C32" s="71" t="s">
        <v>8</v>
      </c>
      <c r="D32" s="54">
        <v>42564</v>
      </c>
      <c r="E32" s="55">
        <v>44563</v>
      </c>
      <c r="F32" s="15">
        <f t="shared" si="0"/>
        <v>-4.4857841707245854</v>
      </c>
    </row>
    <row r="33" spans="2:6" ht="21" thickBot="1" x14ac:dyDescent="0.3">
      <c r="B33" s="13">
        <v>31</v>
      </c>
      <c r="C33" s="72" t="s">
        <v>12</v>
      </c>
      <c r="D33" s="54">
        <v>50154</v>
      </c>
      <c r="E33" s="55">
        <v>48914</v>
      </c>
      <c r="F33" s="56">
        <f t="shared" si="0"/>
        <v>2.5350615365743892</v>
      </c>
    </row>
    <row r="34" spans="2:6" ht="21" thickBot="1" x14ac:dyDescent="0.3">
      <c r="B34" s="77" t="s">
        <v>33</v>
      </c>
      <c r="C34" s="77"/>
      <c r="D34" s="14">
        <v>2399328</v>
      </c>
      <c r="E34" s="14">
        <v>2360115</v>
      </c>
      <c r="F34" s="15">
        <f t="shared" si="0"/>
        <v>1.661486834327988</v>
      </c>
    </row>
  </sheetData>
  <autoFilter ref="B2:F2" xr:uid="{00000000-0009-0000-0000-000007000000}">
    <sortState xmlns:xlrd2="http://schemas.microsoft.com/office/spreadsheetml/2017/richdata2" ref="B3:F34">
      <sortCondition ref="C2"/>
    </sortState>
  </autoFilter>
  <mergeCells count="1">
    <mergeCell ref="A1:G1"/>
  </mergeCells>
  <pageMargins left="0" right="0" top="0" bottom="0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4"/>
  <sheetViews>
    <sheetView rightToLeft="1" workbookViewId="0">
      <selection activeCell="K27" sqref="K27"/>
    </sheetView>
  </sheetViews>
  <sheetFormatPr defaultColWidth="6" defaultRowHeight="20.25" x14ac:dyDescent="0.25"/>
  <cols>
    <col min="1" max="1" width="4.85546875" style="5" customWidth="1"/>
    <col min="2" max="2" width="4.5703125" style="5" bestFit="1" customWidth="1"/>
    <col min="3" max="3" width="14.7109375" style="5" bestFit="1" customWidth="1"/>
    <col min="4" max="5" width="20.42578125" style="5" customWidth="1"/>
    <col min="6" max="6" width="15.5703125" style="5" customWidth="1"/>
    <col min="7" max="7" width="10.5703125" style="5" customWidth="1"/>
    <col min="8" max="16384" width="6" style="5"/>
  </cols>
  <sheetData>
    <row r="1" spans="1:7" ht="21" thickBot="1" x14ac:dyDescent="0.3">
      <c r="A1" s="174" t="s">
        <v>80</v>
      </c>
      <c r="B1" s="174"/>
      <c r="C1" s="174"/>
      <c r="D1" s="174"/>
      <c r="E1" s="174"/>
      <c r="F1" s="174"/>
      <c r="G1" s="174"/>
    </row>
    <row r="2" spans="1:7" ht="46.5" customHeight="1" thickBot="1" x14ac:dyDescent="0.3">
      <c r="B2" s="20" t="s">
        <v>0</v>
      </c>
      <c r="C2" s="20" t="s">
        <v>50</v>
      </c>
      <c r="D2" s="21" t="s">
        <v>68</v>
      </c>
      <c r="E2" s="21" t="s">
        <v>83</v>
      </c>
      <c r="F2" s="20" t="s">
        <v>34</v>
      </c>
    </row>
    <row r="3" spans="1:7" ht="21.75" customHeight="1" thickBot="1" x14ac:dyDescent="0.3">
      <c r="B3" s="13">
        <v>1</v>
      </c>
      <c r="C3" s="73" t="s">
        <v>7</v>
      </c>
      <c r="D3" s="23">
        <v>49.772955840672907</v>
      </c>
      <c r="E3" s="24">
        <v>50.555009420824121</v>
      </c>
      <c r="F3" s="22">
        <f t="shared" ref="F3:F34" si="0">D3-E3</f>
        <v>-0.78205358015121362</v>
      </c>
      <c r="G3" s="9"/>
    </row>
    <row r="4" spans="1:7" ht="21.75" customHeight="1" thickBot="1" x14ac:dyDescent="0.3">
      <c r="B4" s="13">
        <v>2</v>
      </c>
      <c r="C4" s="70" t="s">
        <v>13</v>
      </c>
      <c r="D4" s="23">
        <v>49.179980954396363</v>
      </c>
      <c r="E4" s="24">
        <v>51.057032420919775</v>
      </c>
      <c r="F4" s="22">
        <f t="shared" si="0"/>
        <v>-1.8770514665234117</v>
      </c>
      <c r="G4" s="9"/>
    </row>
    <row r="5" spans="1:7" ht="21.75" customHeight="1" thickBot="1" x14ac:dyDescent="0.3">
      <c r="B5" s="13">
        <v>3</v>
      </c>
      <c r="C5" s="76" t="s">
        <v>20</v>
      </c>
      <c r="D5" s="67">
        <v>53.226303621885435</v>
      </c>
      <c r="E5" s="68">
        <v>55.068441977746353</v>
      </c>
      <c r="F5" s="22">
        <f t="shared" si="0"/>
        <v>-1.8421383558609179</v>
      </c>
      <c r="G5" s="9"/>
    </row>
    <row r="6" spans="1:7" ht="21.75" customHeight="1" thickBot="1" x14ac:dyDescent="0.3">
      <c r="B6" s="13">
        <v>4</v>
      </c>
      <c r="C6" s="73" t="s">
        <v>22</v>
      </c>
      <c r="D6" s="23">
        <v>53.090702546218537</v>
      </c>
      <c r="E6" s="24">
        <v>54.959087860496311</v>
      </c>
      <c r="F6" s="22">
        <f t="shared" si="0"/>
        <v>-1.8683853142777735</v>
      </c>
      <c r="G6" s="9"/>
    </row>
    <row r="7" spans="1:7" ht="21.75" customHeight="1" thickBot="1" x14ac:dyDescent="0.3">
      <c r="B7" s="13">
        <v>5</v>
      </c>
      <c r="C7" s="73" t="s">
        <v>5</v>
      </c>
      <c r="D7" s="23">
        <v>47.916211747824185</v>
      </c>
      <c r="E7" s="24">
        <v>48.536129731087421</v>
      </c>
      <c r="F7" s="22">
        <f t="shared" si="0"/>
        <v>-0.61991798326323533</v>
      </c>
      <c r="G7" s="9"/>
    </row>
    <row r="8" spans="1:7" ht="21.75" customHeight="1" thickBot="1" x14ac:dyDescent="0.3">
      <c r="B8" s="13">
        <v>6</v>
      </c>
      <c r="C8" s="73" t="s">
        <v>3</v>
      </c>
      <c r="D8" s="23">
        <v>48.288007390726946</v>
      </c>
      <c r="E8" s="24">
        <v>54.134221006954768</v>
      </c>
      <c r="F8" s="22">
        <f t="shared" si="0"/>
        <v>-5.8462136162278213</v>
      </c>
      <c r="G8" s="9"/>
    </row>
    <row r="9" spans="1:7" ht="21.75" customHeight="1" thickBot="1" x14ac:dyDescent="0.3">
      <c r="B9" s="13">
        <v>7</v>
      </c>
      <c r="C9" s="73" t="s">
        <v>2</v>
      </c>
      <c r="D9" s="23">
        <v>51.363931586923577</v>
      </c>
      <c r="E9" s="24">
        <v>54.512139257901971</v>
      </c>
      <c r="F9" s="22">
        <f t="shared" si="0"/>
        <v>-3.1482076709783939</v>
      </c>
      <c r="G9" s="9"/>
    </row>
    <row r="10" spans="1:7" ht="21.75" customHeight="1" thickBot="1" x14ac:dyDescent="0.3">
      <c r="B10" s="13">
        <v>8</v>
      </c>
      <c r="C10" s="73" t="s">
        <v>18</v>
      </c>
      <c r="D10" s="23">
        <v>52.232552646694117</v>
      </c>
      <c r="E10" s="24">
        <v>52.863431589726176</v>
      </c>
      <c r="F10" s="22">
        <f t="shared" si="0"/>
        <v>-0.63087894303205871</v>
      </c>
      <c r="G10" s="9"/>
    </row>
    <row r="11" spans="1:7" ht="21.75" customHeight="1" thickBot="1" x14ac:dyDescent="0.3">
      <c r="B11" s="13">
        <v>9</v>
      </c>
      <c r="C11" s="74" t="s">
        <v>15</v>
      </c>
      <c r="D11" s="23">
        <v>45.870489521014413</v>
      </c>
      <c r="E11" s="24">
        <v>46.304404775270385</v>
      </c>
      <c r="F11" s="22">
        <f t="shared" si="0"/>
        <v>-0.43391525425597166</v>
      </c>
      <c r="G11" s="9"/>
    </row>
    <row r="12" spans="1:7" ht="21.75" customHeight="1" thickBot="1" x14ac:dyDescent="0.3">
      <c r="B12" s="13">
        <v>10</v>
      </c>
      <c r="C12" s="73" t="s">
        <v>6</v>
      </c>
      <c r="D12" s="23">
        <v>54.929829266112449</v>
      </c>
      <c r="E12" s="24">
        <v>59.425114883241115</v>
      </c>
      <c r="F12" s="22">
        <f t="shared" si="0"/>
        <v>-4.4952856171286655</v>
      </c>
      <c r="G12" s="9"/>
    </row>
    <row r="13" spans="1:7" ht="21.75" customHeight="1" thickBot="1" x14ac:dyDescent="0.3">
      <c r="B13" s="13">
        <v>11</v>
      </c>
      <c r="C13" s="74" t="s">
        <v>21</v>
      </c>
      <c r="D13" s="23">
        <v>52.131693540220311</v>
      </c>
      <c r="E13" s="24">
        <v>53.004162429345129</v>
      </c>
      <c r="F13" s="22">
        <f t="shared" si="0"/>
        <v>-0.87246888912481779</v>
      </c>
      <c r="G13" s="9"/>
    </row>
    <row r="14" spans="1:7" ht="21.75" customHeight="1" thickBot="1" x14ac:dyDescent="0.3">
      <c r="B14" s="13">
        <v>12</v>
      </c>
      <c r="C14" s="73" t="s">
        <v>31</v>
      </c>
      <c r="D14" s="23">
        <v>57.708933717579249</v>
      </c>
      <c r="E14" s="24">
        <v>58.336164141585705</v>
      </c>
      <c r="F14" s="22">
        <f t="shared" si="0"/>
        <v>-0.62723042400645568</v>
      </c>
      <c r="G14" s="9"/>
    </row>
    <row r="15" spans="1:7" ht="21.75" customHeight="1" thickBot="1" x14ac:dyDescent="0.3">
      <c r="B15" s="13">
        <v>13</v>
      </c>
      <c r="C15" s="73" t="s">
        <v>16</v>
      </c>
      <c r="D15" s="23">
        <v>54.698034829845021</v>
      </c>
      <c r="E15" s="24">
        <v>55.297337003462943</v>
      </c>
      <c r="F15" s="22">
        <f t="shared" si="0"/>
        <v>-0.5993021736179216</v>
      </c>
      <c r="G15" s="9"/>
    </row>
    <row r="16" spans="1:7" ht="21.75" customHeight="1" thickBot="1" x14ac:dyDescent="0.3">
      <c r="B16" s="13">
        <v>14</v>
      </c>
      <c r="C16" s="73" t="s">
        <v>4</v>
      </c>
      <c r="D16" s="23">
        <v>49.720021851953021</v>
      </c>
      <c r="E16" s="24">
        <v>53.143469120621951</v>
      </c>
      <c r="F16" s="22">
        <f t="shared" si="0"/>
        <v>-3.4234472686689301</v>
      </c>
      <c r="G16" s="9"/>
    </row>
    <row r="17" spans="2:7" ht="21.75" customHeight="1" thickBot="1" x14ac:dyDescent="0.3">
      <c r="B17" s="13">
        <v>15</v>
      </c>
      <c r="C17" s="73" t="s">
        <v>17</v>
      </c>
      <c r="D17" s="23">
        <v>67.625641637817836</v>
      </c>
      <c r="E17" s="24">
        <v>68.853950919475309</v>
      </c>
      <c r="F17" s="22">
        <f t="shared" si="0"/>
        <v>-1.2283092816574737</v>
      </c>
      <c r="G17" s="9"/>
    </row>
    <row r="18" spans="2:7" ht="21.75" customHeight="1" thickBot="1" x14ac:dyDescent="0.3">
      <c r="B18" s="13">
        <v>16</v>
      </c>
      <c r="C18" s="73" t="s">
        <v>26</v>
      </c>
      <c r="D18" s="23">
        <v>52.602392224532835</v>
      </c>
      <c r="E18" s="24">
        <v>53.630554748765611</v>
      </c>
      <c r="F18" s="22">
        <f t="shared" si="0"/>
        <v>-1.0281625242327763</v>
      </c>
      <c r="G18" s="9"/>
    </row>
    <row r="19" spans="2:7" ht="21.75" customHeight="1" thickBot="1" x14ac:dyDescent="0.3">
      <c r="B19" s="13">
        <v>17</v>
      </c>
      <c r="C19" s="73" t="s">
        <v>28</v>
      </c>
      <c r="D19" s="23">
        <v>56.257687065784665</v>
      </c>
      <c r="E19" s="24">
        <v>59.650336419643594</v>
      </c>
      <c r="F19" s="22">
        <f t="shared" si="0"/>
        <v>-3.3926493538589284</v>
      </c>
      <c r="G19" s="9"/>
    </row>
    <row r="20" spans="2:7" ht="21.75" customHeight="1" thickBot="1" x14ac:dyDescent="0.3">
      <c r="B20" s="13">
        <v>18</v>
      </c>
      <c r="C20" s="73" t="s">
        <v>19</v>
      </c>
      <c r="D20" s="23">
        <v>57.18450750245055</v>
      </c>
      <c r="E20" s="24">
        <v>57.633685723083239</v>
      </c>
      <c r="F20" s="22">
        <f t="shared" si="0"/>
        <v>-0.44917822063268886</v>
      </c>
      <c r="G20" s="9"/>
    </row>
    <row r="21" spans="2:7" ht="21.75" customHeight="1" thickBot="1" x14ac:dyDescent="0.3">
      <c r="B21" s="13">
        <v>19</v>
      </c>
      <c r="C21" s="73" t="s">
        <v>24</v>
      </c>
      <c r="D21" s="23">
        <v>65.439720991610898</v>
      </c>
      <c r="E21" s="24">
        <v>65.904604508102651</v>
      </c>
      <c r="F21" s="22">
        <f t="shared" si="0"/>
        <v>-0.46488351649175286</v>
      </c>
      <c r="G21" s="9"/>
    </row>
    <row r="22" spans="2:7" ht="21.75" customHeight="1" thickBot="1" x14ac:dyDescent="0.3">
      <c r="B22" s="13">
        <v>20</v>
      </c>
      <c r="C22" s="73" t="s">
        <v>32</v>
      </c>
      <c r="D22" s="23">
        <v>47.970244420828905</v>
      </c>
      <c r="E22" s="24">
        <v>49.34458254296311</v>
      </c>
      <c r="F22" s="22">
        <f t="shared" si="0"/>
        <v>-1.3743381221342048</v>
      </c>
      <c r="G22" s="9"/>
    </row>
    <row r="23" spans="2:7" ht="21.75" customHeight="1" thickBot="1" x14ac:dyDescent="0.3">
      <c r="B23" s="13">
        <v>21</v>
      </c>
      <c r="C23" s="73" t="s">
        <v>27</v>
      </c>
      <c r="D23" s="23">
        <v>58.856062227931204</v>
      </c>
      <c r="E23" s="24">
        <v>59.435619778407258</v>
      </c>
      <c r="F23" s="22">
        <f t="shared" si="0"/>
        <v>-0.57955755047605351</v>
      </c>
      <c r="G23" s="9"/>
    </row>
    <row r="24" spans="2:7" ht="21.75" customHeight="1" thickBot="1" x14ac:dyDescent="0.3">
      <c r="B24" s="13">
        <v>22</v>
      </c>
      <c r="C24" s="73" t="s">
        <v>25</v>
      </c>
      <c r="D24" s="23">
        <v>47.262856544356389</v>
      </c>
      <c r="E24" s="24">
        <v>48.726490387951976</v>
      </c>
      <c r="F24" s="22">
        <f t="shared" si="0"/>
        <v>-1.4636338435955878</v>
      </c>
      <c r="G24" s="9"/>
    </row>
    <row r="25" spans="2:7" ht="21.75" customHeight="1" thickBot="1" x14ac:dyDescent="0.3">
      <c r="B25" s="13">
        <v>23</v>
      </c>
      <c r="C25" s="73" t="s">
        <v>23</v>
      </c>
      <c r="D25" s="23">
        <v>60.234123089864013</v>
      </c>
      <c r="E25" s="24">
        <v>58.802841668425124</v>
      </c>
      <c r="F25" s="22">
        <f t="shared" si="0"/>
        <v>1.4312814214388894</v>
      </c>
      <c r="G25" s="9"/>
    </row>
    <row r="26" spans="2:7" ht="21.75" customHeight="1" thickBot="1" x14ac:dyDescent="0.3">
      <c r="B26" s="13">
        <v>24</v>
      </c>
      <c r="C26" s="73" t="s">
        <v>10</v>
      </c>
      <c r="D26" s="23">
        <v>65.506845873633964</v>
      </c>
      <c r="E26" s="24">
        <v>66.278848267272323</v>
      </c>
      <c r="F26" s="22">
        <f t="shared" si="0"/>
        <v>-0.77200239363835976</v>
      </c>
      <c r="G26" s="9"/>
    </row>
    <row r="27" spans="2:7" ht="21" thickBot="1" x14ac:dyDescent="0.3">
      <c r="B27" s="13">
        <v>25</v>
      </c>
      <c r="C27" s="73" t="s">
        <v>14</v>
      </c>
      <c r="D27" s="23">
        <v>57.31951064156911</v>
      </c>
      <c r="E27" s="24">
        <v>57.996813973954794</v>
      </c>
      <c r="F27" s="22">
        <f t="shared" si="0"/>
        <v>-0.67730333238568363</v>
      </c>
      <c r="G27" s="9"/>
    </row>
    <row r="28" spans="2:7" ht="21.75" customHeight="1" thickBot="1" x14ac:dyDescent="0.3">
      <c r="B28" s="13">
        <v>26</v>
      </c>
      <c r="C28" s="73" t="s">
        <v>29</v>
      </c>
      <c r="D28" s="23">
        <v>55.363023606537197</v>
      </c>
      <c r="E28" s="24">
        <v>57.770330148397598</v>
      </c>
      <c r="F28" s="22">
        <f t="shared" si="0"/>
        <v>-2.4073065418604003</v>
      </c>
      <c r="G28" s="9"/>
    </row>
    <row r="29" spans="2:7" ht="21.75" customHeight="1" thickBot="1" x14ac:dyDescent="0.3">
      <c r="B29" s="13">
        <v>27</v>
      </c>
      <c r="C29" s="73" t="s">
        <v>9</v>
      </c>
      <c r="D29" s="23">
        <v>57.938243333087094</v>
      </c>
      <c r="E29" s="24">
        <v>60.159353884522808</v>
      </c>
      <c r="F29" s="22">
        <f t="shared" si="0"/>
        <v>-2.2211105514357143</v>
      </c>
      <c r="G29" s="9"/>
    </row>
    <row r="30" spans="2:7" ht="21.75" customHeight="1" thickBot="1" x14ac:dyDescent="0.3">
      <c r="B30" s="13">
        <v>28</v>
      </c>
      <c r="C30" s="73" t="s">
        <v>30</v>
      </c>
      <c r="D30" s="23">
        <v>53.192191625801584</v>
      </c>
      <c r="E30" s="24">
        <v>53.684585261658953</v>
      </c>
      <c r="F30" s="22">
        <f t="shared" si="0"/>
        <v>-0.49239363585736839</v>
      </c>
      <c r="G30" s="9"/>
    </row>
    <row r="31" spans="2:7" ht="21.75" customHeight="1" thickBot="1" x14ac:dyDescent="0.3">
      <c r="B31" s="13">
        <v>29</v>
      </c>
      <c r="C31" s="73" t="s">
        <v>11</v>
      </c>
      <c r="D31" s="23">
        <v>53.384458450216769</v>
      </c>
      <c r="E31" s="24">
        <v>57.195526171189535</v>
      </c>
      <c r="F31" s="22">
        <f t="shared" si="0"/>
        <v>-3.8110677209727655</v>
      </c>
      <c r="G31" s="9"/>
    </row>
    <row r="32" spans="2:7" ht="21.75" customHeight="1" thickBot="1" x14ac:dyDescent="0.3">
      <c r="B32" s="13">
        <v>30</v>
      </c>
      <c r="C32" s="75" t="s">
        <v>8</v>
      </c>
      <c r="D32" s="57">
        <v>51.165304012780751</v>
      </c>
      <c r="E32" s="58">
        <v>52.408949128200526</v>
      </c>
      <c r="F32" s="22">
        <f t="shared" si="0"/>
        <v>-1.2436451154197741</v>
      </c>
      <c r="G32" s="9"/>
    </row>
    <row r="33" spans="2:7" ht="21.75" customHeight="1" thickBot="1" x14ac:dyDescent="0.3">
      <c r="B33" s="13">
        <v>31</v>
      </c>
      <c r="C33" s="71" t="s">
        <v>12</v>
      </c>
      <c r="D33" s="57">
        <v>63.957012401802452</v>
      </c>
      <c r="E33" s="58">
        <v>67.651388150631718</v>
      </c>
      <c r="F33" s="59">
        <f t="shared" si="0"/>
        <v>-3.6943757488292661</v>
      </c>
      <c r="G33" s="9"/>
    </row>
    <row r="34" spans="2:7" ht="21.75" customHeight="1" thickBot="1" x14ac:dyDescent="0.3">
      <c r="B34" s="63" t="s">
        <v>33</v>
      </c>
      <c r="C34" s="64"/>
      <c r="D34" s="15">
        <v>54.327461689272994</v>
      </c>
      <c r="E34" s="15">
        <v>55.735928122146589</v>
      </c>
      <c r="F34" s="22">
        <f t="shared" si="0"/>
        <v>-1.4084664328735954</v>
      </c>
      <c r="G34" s="9"/>
    </row>
  </sheetData>
  <autoFilter ref="B2:F2" xr:uid="{00000000-0009-0000-0000-00000B000000}">
    <sortState xmlns:xlrd2="http://schemas.microsoft.com/office/spreadsheetml/2017/richdata2" ref="B3:F34">
      <sortCondition ref="C2"/>
    </sortState>
  </autoFilter>
  <mergeCells count="1">
    <mergeCell ref="A1:G1"/>
  </mergeCells>
  <pageMargins left="0.39370078740157483" right="0.39370078740157483" top="0.59055118110236215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4"/>
  <sheetViews>
    <sheetView rightToLeft="1" workbookViewId="0">
      <selection activeCell="K19" sqref="K19"/>
    </sheetView>
  </sheetViews>
  <sheetFormatPr defaultColWidth="6" defaultRowHeight="20.25" x14ac:dyDescent="0.25"/>
  <cols>
    <col min="1" max="1" width="5.42578125" style="5" customWidth="1"/>
    <col min="2" max="2" width="4.5703125" style="5" bestFit="1" customWidth="1"/>
    <col min="3" max="3" width="14.7109375" style="5" bestFit="1" customWidth="1"/>
    <col min="4" max="5" width="20.140625" style="5" customWidth="1"/>
    <col min="6" max="6" width="15.42578125" style="5" customWidth="1"/>
    <col min="7" max="7" width="10.85546875" style="5" customWidth="1"/>
    <col min="8" max="16384" width="6" style="5"/>
  </cols>
  <sheetData>
    <row r="1" spans="1:7" ht="21" thickBot="1" x14ac:dyDescent="0.3">
      <c r="A1" s="174" t="s">
        <v>78</v>
      </c>
      <c r="B1" s="174"/>
      <c r="C1" s="174"/>
      <c r="D1" s="174"/>
      <c r="E1" s="174"/>
      <c r="F1" s="174"/>
      <c r="G1" s="174"/>
    </row>
    <row r="2" spans="1:7" ht="44.25" customHeight="1" thickBot="1" x14ac:dyDescent="0.3">
      <c r="B2" s="20" t="s">
        <v>0</v>
      </c>
      <c r="C2" s="20" t="s">
        <v>50</v>
      </c>
      <c r="D2" s="21" t="s">
        <v>69</v>
      </c>
      <c r="E2" s="21" t="s">
        <v>79</v>
      </c>
      <c r="F2" s="20" t="s">
        <v>34</v>
      </c>
    </row>
    <row r="3" spans="1:7" ht="21.95" customHeight="1" thickBot="1" x14ac:dyDescent="0.3">
      <c r="B3" s="13">
        <v>1</v>
      </c>
      <c r="C3" s="73" t="s">
        <v>7</v>
      </c>
      <c r="D3" s="23">
        <v>3.0790641920377086</v>
      </c>
      <c r="E3" s="24">
        <v>2.3224379454411404</v>
      </c>
      <c r="F3" s="25">
        <f t="shared" ref="F3:F34" si="0">D3-E3</f>
        <v>0.7566262465965683</v>
      </c>
      <c r="G3" s="9"/>
    </row>
    <row r="4" spans="1:7" ht="21.95" customHeight="1" thickBot="1" x14ac:dyDescent="0.3">
      <c r="B4" s="13">
        <v>2</v>
      </c>
      <c r="C4" s="73" t="s">
        <v>13</v>
      </c>
      <c r="D4" s="23">
        <v>3.5948576870172468</v>
      </c>
      <c r="E4" s="24">
        <v>3.0632904735610422</v>
      </c>
      <c r="F4" s="25">
        <f t="shared" si="0"/>
        <v>0.53156721345620461</v>
      </c>
      <c r="G4" s="9"/>
    </row>
    <row r="5" spans="1:7" ht="21.95" customHeight="1" thickBot="1" x14ac:dyDescent="0.3">
      <c r="B5" s="13">
        <v>3</v>
      </c>
      <c r="C5" s="73" t="s">
        <v>20</v>
      </c>
      <c r="D5" s="23">
        <v>6.2060107885949138</v>
      </c>
      <c r="E5" s="24">
        <v>5.8195693358593275</v>
      </c>
      <c r="F5" s="25">
        <f t="shared" si="0"/>
        <v>0.38644145273558639</v>
      </c>
      <c r="G5" s="9"/>
    </row>
    <row r="6" spans="1:7" ht="21.95" customHeight="1" thickBot="1" x14ac:dyDescent="0.3">
      <c r="B6" s="13">
        <v>4</v>
      </c>
      <c r="C6" s="73" t="s">
        <v>22</v>
      </c>
      <c r="D6" s="23">
        <v>4.7320943242962628</v>
      </c>
      <c r="E6" s="24">
        <v>3.7156270959087863</v>
      </c>
      <c r="F6" s="25">
        <f t="shared" si="0"/>
        <v>1.0164672283874765</v>
      </c>
      <c r="G6" s="9"/>
    </row>
    <row r="7" spans="1:7" ht="21.95" customHeight="1" thickBot="1" x14ac:dyDescent="0.3">
      <c r="B7" s="13">
        <v>5</v>
      </c>
      <c r="C7" s="76" t="s">
        <v>5</v>
      </c>
      <c r="D7" s="67">
        <v>5.3825997442056339</v>
      </c>
      <c r="E7" s="68">
        <v>5.2353966185774166</v>
      </c>
      <c r="F7" s="25">
        <f t="shared" si="0"/>
        <v>0.14720312562821736</v>
      </c>
      <c r="G7" s="9"/>
    </row>
    <row r="8" spans="1:7" ht="21.95" customHeight="1" thickBot="1" x14ac:dyDescent="0.3">
      <c r="B8" s="13">
        <v>6</v>
      </c>
      <c r="C8" s="73" t="s">
        <v>3</v>
      </c>
      <c r="D8" s="23">
        <v>6.9923205727813382</v>
      </c>
      <c r="E8" s="24">
        <v>5.7124175236283659</v>
      </c>
      <c r="F8" s="25">
        <f t="shared" si="0"/>
        <v>1.2799030491529724</v>
      </c>
      <c r="G8" s="9"/>
    </row>
    <row r="9" spans="1:7" ht="21.95" customHeight="1" thickBot="1" x14ac:dyDescent="0.3">
      <c r="B9" s="13">
        <v>7</v>
      </c>
      <c r="C9" s="73" t="s">
        <v>2</v>
      </c>
      <c r="D9" s="23">
        <v>5.6965793461788268</v>
      </c>
      <c r="E9" s="24">
        <v>4.758696882325995</v>
      </c>
      <c r="F9" s="25">
        <f t="shared" si="0"/>
        <v>0.9378824638528318</v>
      </c>
      <c r="G9" s="9"/>
    </row>
    <row r="10" spans="1:7" ht="21.95" customHeight="1" thickBot="1" x14ac:dyDescent="0.3">
      <c r="B10" s="13">
        <v>8</v>
      </c>
      <c r="C10" s="73" t="s">
        <v>18</v>
      </c>
      <c r="D10" s="23">
        <v>3.7632388385787676</v>
      </c>
      <c r="E10" s="24">
        <v>3.0765905880718436</v>
      </c>
      <c r="F10" s="25">
        <f t="shared" si="0"/>
        <v>0.68664825050692402</v>
      </c>
      <c r="G10" s="9"/>
    </row>
    <row r="11" spans="1:7" ht="21.95" customHeight="1" thickBot="1" x14ac:dyDescent="0.3">
      <c r="B11" s="13">
        <v>9</v>
      </c>
      <c r="C11" s="73" t="s">
        <v>15</v>
      </c>
      <c r="D11" s="23">
        <v>3.871768822666215</v>
      </c>
      <c r="E11" s="24">
        <v>4.0118259047191351</v>
      </c>
      <c r="F11" s="25">
        <f t="shared" si="0"/>
        <v>-0.14005708205292011</v>
      </c>
      <c r="G11" s="9"/>
    </row>
    <row r="12" spans="1:7" ht="21.95" customHeight="1" thickBot="1" x14ac:dyDescent="0.3">
      <c r="B12" s="13">
        <v>10</v>
      </c>
      <c r="C12" s="74" t="s">
        <v>6</v>
      </c>
      <c r="D12" s="23">
        <v>6.7265576115133641</v>
      </c>
      <c r="E12" s="24">
        <v>6.7382537747350648</v>
      </c>
      <c r="F12" s="25">
        <f t="shared" si="0"/>
        <v>-1.1696163221700751E-2</v>
      </c>
      <c r="G12" s="9"/>
    </row>
    <row r="13" spans="1:7" ht="21.95" customHeight="1" thickBot="1" x14ac:dyDescent="0.3">
      <c r="B13" s="13">
        <v>11</v>
      </c>
      <c r="C13" s="73" t="s">
        <v>21</v>
      </c>
      <c r="D13" s="23">
        <v>6.6032428296558008</v>
      </c>
      <c r="E13" s="24">
        <v>5.8232623039992433</v>
      </c>
      <c r="F13" s="25">
        <f t="shared" si="0"/>
        <v>0.77998052565655751</v>
      </c>
      <c r="G13" s="9"/>
    </row>
    <row r="14" spans="1:7" ht="21.95" customHeight="1" thickBot="1" x14ac:dyDescent="0.3">
      <c r="B14" s="13">
        <v>12</v>
      </c>
      <c r="C14" s="73" t="s">
        <v>31</v>
      </c>
      <c r="D14" s="23">
        <v>8.5014409221902021</v>
      </c>
      <c r="E14" s="24">
        <v>8.4041035396426391</v>
      </c>
      <c r="F14" s="25">
        <f t="shared" si="0"/>
        <v>9.7337382547562967E-2</v>
      </c>
      <c r="G14" s="9"/>
    </row>
    <row r="15" spans="1:7" ht="21.95" customHeight="1" thickBot="1" x14ac:dyDescent="0.3">
      <c r="B15" s="13">
        <v>13</v>
      </c>
      <c r="C15" s="73" t="s">
        <v>16</v>
      </c>
      <c r="D15" s="23">
        <v>2.5235660648665923</v>
      </c>
      <c r="E15" s="24">
        <v>2.2448600695817826</v>
      </c>
      <c r="F15" s="25">
        <f t="shared" si="0"/>
        <v>0.27870599528480966</v>
      </c>
      <c r="G15" s="9"/>
    </row>
    <row r="16" spans="1:7" ht="21.95" customHeight="1" thickBot="1" x14ac:dyDescent="0.3">
      <c r="B16" s="13">
        <v>14</v>
      </c>
      <c r="C16" s="73" t="s">
        <v>4</v>
      </c>
      <c r="D16" s="23">
        <v>6.8662933624692704</v>
      </c>
      <c r="E16" s="24">
        <v>5.5491650470032923</v>
      </c>
      <c r="F16" s="25">
        <f t="shared" si="0"/>
        <v>1.3171283154659781</v>
      </c>
      <c r="G16" s="9"/>
    </row>
    <row r="17" spans="2:7" ht="21.95" customHeight="1" thickBot="1" x14ac:dyDescent="0.3">
      <c r="B17" s="13">
        <v>15</v>
      </c>
      <c r="C17" s="73" t="s">
        <v>17</v>
      </c>
      <c r="D17" s="23">
        <v>7.3982332577294976</v>
      </c>
      <c r="E17" s="24">
        <v>6.0879934726667919</v>
      </c>
      <c r="F17" s="25">
        <f t="shared" si="0"/>
        <v>1.3102397850627057</v>
      </c>
      <c r="G17" s="9"/>
    </row>
    <row r="18" spans="2:7" ht="21.95" customHeight="1" thickBot="1" x14ac:dyDescent="0.3">
      <c r="B18" s="13">
        <v>16</v>
      </c>
      <c r="C18" s="73" t="s">
        <v>26</v>
      </c>
      <c r="D18" s="23">
        <v>7.1825730424907457</v>
      </c>
      <c r="E18" s="24">
        <v>7.2804724561913057</v>
      </c>
      <c r="F18" s="25">
        <f t="shared" si="0"/>
        <v>-9.789941370055999E-2</v>
      </c>
      <c r="G18" s="9"/>
    </row>
    <row r="19" spans="2:7" ht="21.95" customHeight="1" thickBot="1" x14ac:dyDescent="0.3">
      <c r="B19" s="13">
        <v>17</v>
      </c>
      <c r="C19" s="73" t="s">
        <v>28</v>
      </c>
      <c r="D19" s="23">
        <v>6.8443971678356545</v>
      </c>
      <c r="E19" s="24">
        <v>5.7084914919531258</v>
      </c>
      <c r="F19" s="25">
        <f t="shared" si="0"/>
        <v>1.1359056758825288</v>
      </c>
      <c r="G19" s="9"/>
    </row>
    <row r="20" spans="2:7" ht="21.95" customHeight="1" thickBot="1" x14ac:dyDescent="0.3">
      <c r="B20" s="13">
        <v>18</v>
      </c>
      <c r="C20" s="73" t="s">
        <v>19</v>
      </c>
      <c r="D20" s="23">
        <v>7.8568376605423884</v>
      </c>
      <c r="E20" s="24">
        <v>6.9947654726470283</v>
      </c>
      <c r="F20" s="25">
        <f t="shared" si="0"/>
        <v>0.86207218789536011</v>
      </c>
      <c r="G20" s="9"/>
    </row>
    <row r="21" spans="2:7" ht="21.95" customHeight="1" thickBot="1" x14ac:dyDescent="0.3">
      <c r="B21" s="13">
        <v>19</v>
      </c>
      <c r="C21" s="73" t="s">
        <v>24</v>
      </c>
      <c r="D21" s="23">
        <v>3.6996889433499858</v>
      </c>
      <c r="E21" s="24">
        <v>3.1721985034200983</v>
      </c>
      <c r="F21" s="25">
        <f t="shared" si="0"/>
        <v>0.52749043992988742</v>
      </c>
      <c r="G21" s="9"/>
    </row>
    <row r="22" spans="2:7" ht="21.95" customHeight="1" thickBot="1" x14ac:dyDescent="0.3">
      <c r="B22" s="13">
        <v>20</v>
      </c>
      <c r="C22" s="74" t="s">
        <v>32</v>
      </c>
      <c r="D22" s="23">
        <v>5.614088355852437</v>
      </c>
      <c r="E22" s="24">
        <v>6.24274510914187</v>
      </c>
      <c r="F22" s="25">
        <f t="shared" si="0"/>
        <v>-0.62865675328943293</v>
      </c>
      <c r="G22" s="9"/>
    </row>
    <row r="23" spans="2:7" ht="21.95" customHeight="1" thickBot="1" x14ac:dyDescent="0.3">
      <c r="B23" s="13">
        <v>21</v>
      </c>
      <c r="C23" s="73" t="s">
        <v>27</v>
      </c>
      <c r="D23" s="23">
        <v>5.7672637312971284</v>
      </c>
      <c r="E23" s="24">
        <v>5.5266712084812415</v>
      </c>
      <c r="F23" s="25">
        <f t="shared" si="0"/>
        <v>0.24059252281588694</v>
      </c>
      <c r="G23" s="9"/>
    </row>
    <row r="24" spans="2:7" ht="21.95" customHeight="1" thickBot="1" x14ac:dyDescent="0.3">
      <c r="B24" s="13">
        <v>22</v>
      </c>
      <c r="C24" s="73" t="s">
        <v>25</v>
      </c>
      <c r="D24" s="23">
        <v>7.5306357574276435</v>
      </c>
      <c r="E24" s="24">
        <v>6.9210215837323892</v>
      </c>
      <c r="F24" s="25">
        <f t="shared" si="0"/>
        <v>0.60961417369525428</v>
      </c>
      <c r="G24" s="9"/>
    </row>
    <row r="25" spans="2:7" ht="21.95" customHeight="1" thickBot="1" x14ac:dyDescent="0.3">
      <c r="B25" s="13">
        <v>23</v>
      </c>
      <c r="C25" s="73" t="s">
        <v>23</v>
      </c>
      <c r="D25" s="23">
        <v>5.0014019346698442</v>
      </c>
      <c r="E25" s="24">
        <v>5.2120700569740448</v>
      </c>
      <c r="F25" s="25">
        <f t="shared" si="0"/>
        <v>-0.21066812230420062</v>
      </c>
      <c r="G25" s="9"/>
    </row>
    <row r="26" spans="2:7" ht="21.95" customHeight="1" thickBot="1" x14ac:dyDescent="0.3">
      <c r="B26" s="13">
        <v>24</v>
      </c>
      <c r="C26" s="73" t="s">
        <v>10</v>
      </c>
      <c r="D26" s="23">
        <v>6.7523622102192631</v>
      </c>
      <c r="E26" s="24">
        <v>6.664224485310279</v>
      </c>
      <c r="F26" s="25">
        <f t="shared" si="0"/>
        <v>8.8137724908984083E-2</v>
      </c>
      <c r="G26" s="9"/>
    </row>
    <row r="27" spans="2:7" ht="21.95" customHeight="1" thickBot="1" x14ac:dyDescent="0.3">
      <c r="B27" s="13">
        <v>25</v>
      </c>
      <c r="C27" s="73" t="s">
        <v>14</v>
      </c>
      <c r="D27" s="23">
        <v>4.2050121900327264</v>
      </c>
      <c r="E27" s="24">
        <v>3.3620372742767386</v>
      </c>
      <c r="F27" s="25">
        <f t="shared" si="0"/>
        <v>0.84297491575598782</v>
      </c>
      <c r="G27" s="9"/>
    </row>
    <row r="28" spans="2:7" ht="21.95" customHeight="1" thickBot="1" x14ac:dyDescent="0.3">
      <c r="B28" s="13">
        <v>26</v>
      </c>
      <c r="C28" s="73" t="s">
        <v>29</v>
      </c>
      <c r="D28" s="23">
        <v>9.048659628820289</v>
      </c>
      <c r="E28" s="24">
        <v>8.6863348532942339</v>
      </c>
      <c r="F28" s="25">
        <f t="shared" si="0"/>
        <v>0.36232477552605502</v>
      </c>
      <c r="G28" s="9"/>
    </row>
    <row r="29" spans="2:7" ht="21" thickBot="1" x14ac:dyDescent="0.3">
      <c r="B29" s="13">
        <v>27</v>
      </c>
      <c r="C29" s="73" t="s">
        <v>9</v>
      </c>
      <c r="D29" s="23">
        <v>3.4113910024377634</v>
      </c>
      <c r="E29" s="24">
        <v>2.699881100832294</v>
      </c>
      <c r="F29" s="25">
        <f t="shared" si="0"/>
        <v>0.71150990160546934</v>
      </c>
      <c r="G29" s="9"/>
    </row>
    <row r="30" spans="2:7" ht="21.95" customHeight="1" thickBot="1" x14ac:dyDescent="0.3">
      <c r="B30" s="13">
        <v>28</v>
      </c>
      <c r="C30" s="73" t="s">
        <v>30</v>
      </c>
      <c r="D30" s="23">
        <v>6.4716144850999626</v>
      </c>
      <c r="E30" s="24">
        <v>5.8561765752936985</v>
      </c>
      <c r="F30" s="25">
        <f t="shared" si="0"/>
        <v>0.61543790980626412</v>
      </c>
      <c r="G30" s="9"/>
    </row>
    <row r="31" spans="2:7" ht="21.95" customHeight="1" thickBot="1" x14ac:dyDescent="0.3">
      <c r="B31" s="13">
        <v>29</v>
      </c>
      <c r="C31" s="75" t="s">
        <v>11</v>
      </c>
      <c r="D31" s="57">
        <v>4.9200335167037048</v>
      </c>
      <c r="E31" s="58">
        <v>4.1423684350461745</v>
      </c>
      <c r="F31" s="25">
        <f t="shared" si="0"/>
        <v>0.77766508165753034</v>
      </c>
      <c r="G31" s="9"/>
    </row>
    <row r="32" spans="2:7" ht="21.95" customHeight="1" thickBot="1" x14ac:dyDescent="0.3">
      <c r="B32" s="13">
        <v>30</v>
      </c>
      <c r="C32" s="71" t="s">
        <v>8</v>
      </c>
      <c r="D32" s="57">
        <v>3.4395263603044826</v>
      </c>
      <c r="E32" s="58">
        <v>3.4512936741242735</v>
      </c>
      <c r="F32" s="60">
        <f t="shared" si="0"/>
        <v>-1.1767313819790903E-2</v>
      </c>
      <c r="G32" s="9"/>
    </row>
    <row r="33" spans="2:7" ht="21.95" customHeight="1" thickBot="1" x14ac:dyDescent="0.3">
      <c r="B33" s="13">
        <v>31</v>
      </c>
      <c r="C33" s="72" t="s">
        <v>12</v>
      </c>
      <c r="D33" s="57">
        <v>4.3944650476532283</v>
      </c>
      <c r="E33" s="58">
        <v>3.9968107290346322</v>
      </c>
      <c r="F33" s="60">
        <f t="shared" si="0"/>
        <v>0.39765431861859613</v>
      </c>
      <c r="G33" s="9"/>
    </row>
    <row r="34" spans="2:7" ht="21.95" customHeight="1" thickBot="1" x14ac:dyDescent="0.3">
      <c r="B34" s="63" t="s">
        <v>33</v>
      </c>
      <c r="C34" s="64"/>
      <c r="D34" s="26">
        <v>5.1620703797063179</v>
      </c>
      <c r="E34" s="26">
        <v>4.5201187230283271</v>
      </c>
      <c r="F34" s="25">
        <f t="shared" si="0"/>
        <v>0.64195165667799081</v>
      </c>
      <c r="G34" s="9"/>
    </row>
  </sheetData>
  <autoFilter ref="B2:F2" xr:uid="{00000000-0009-0000-0000-00000F000000}">
    <sortState xmlns:xlrd2="http://schemas.microsoft.com/office/spreadsheetml/2017/richdata2" ref="B3:F34">
      <sortCondition ref="C2"/>
    </sortState>
  </autoFilter>
  <mergeCells count="1">
    <mergeCell ref="A1:G1"/>
  </mergeCells>
  <pageMargins left="0.39370078740157483" right="0.39370078740157483" top="0.59055118110236215" bottom="0.3937007874015748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S37"/>
  <sheetViews>
    <sheetView rightToLeft="1" zoomScale="106" zoomScaleNormal="106" workbookViewId="0">
      <selection activeCell="K27" sqref="K27"/>
    </sheetView>
  </sheetViews>
  <sheetFormatPr defaultColWidth="6" defaultRowHeight="16.5" x14ac:dyDescent="0.25"/>
  <cols>
    <col min="1" max="1" width="3.140625" style="1" customWidth="1"/>
    <col min="2" max="2" width="13.28515625" style="1" customWidth="1"/>
    <col min="3" max="3" width="7.85546875" style="1" customWidth="1"/>
    <col min="4" max="4" width="8.42578125" style="1" bestFit="1" customWidth="1"/>
    <col min="5" max="5" width="7.5703125" style="1" customWidth="1"/>
    <col min="6" max="6" width="7.5703125" style="1" bestFit="1" customWidth="1"/>
    <col min="7" max="7" width="8.42578125" style="1" bestFit="1" customWidth="1"/>
    <col min="8" max="10" width="6.5703125" style="1" bestFit="1" customWidth="1"/>
    <col min="11" max="11" width="8" style="1" customWidth="1"/>
    <col min="12" max="12" width="1.5703125" style="1" customWidth="1"/>
    <col min="13" max="13" width="3.7109375" style="1" customWidth="1"/>
    <col min="14" max="14" width="12.28515625" style="1" bestFit="1" customWidth="1"/>
    <col min="15" max="15" width="12.28515625" style="1" customWidth="1"/>
    <col min="16" max="16" width="1.5703125" style="1" customWidth="1"/>
    <col min="17" max="17" width="3.5703125" style="1" customWidth="1"/>
    <col min="18" max="18" width="12.7109375" style="1" bestFit="1" customWidth="1"/>
    <col min="19" max="19" width="11.42578125" style="1" customWidth="1"/>
    <col min="20" max="16384" width="6" style="1"/>
  </cols>
  <sheetData>
    <row r="1" spans="1:19" ht="18" customHeight="1" thickBot="1" x14ac:dyDescent="0.3">
      <c r="A1" s="174" t="s">
        <v>64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</row>
    <row r="2" spans="1:19" s="106" customFormat="1" ht="17.25" customHeight="1" thickBot="1" x14ac:dyDescent="0.3">
      <c r="A2" s="104" t="s">
        <v>0</v>
      </c>
      <c r="B2" s="30" t="s">
        <v>50</v>
      </c>
      <c r="C2" s="105" t="s">
        <v>52</v>
      </c>
      <c r="D2" s="105" t="s">
        <v>53</v>
      </c>
      <c r="E2" s="105" t="s">
        <v>54</v>
      </c>
      <c r="F2" s="105" t="s">
        <v>55</v>
      </c>
      <c r="G2" s="104" t="s">
        <v>56</v>
      </c>
      <c r="H2" s="105" t="s">
        <v>57</v>
      </c>
      <c r="I2" s="105" t="s">
        <v>58</v>
      </c>
      <c r="J2" s="105" t="s">
        <v>59</v>
      </c>
      <c r="K2" s="104" t="s">
        <v>60</v>
      </c>
      <c r="M2" s="104" t="s">
        <v>0</v>
      </c>
      <c r="N2" s="30" t="s">
        <v>50</v>
      </c>
      <c r="O2" s="104" t="s">
        <v>61</v>
      </c>
      <c r="Q2" s="104" t="s">
        <v>0</v>
      </c>
      <c r="R2" s="30" t="s">
        <v>50</v>
      </c>
      <c r="S2" s="104" t="s">
        <v>62</v>
      </c>
    </row>
    <row r="3" spans="1:19" ht="17.100000000000001" customHeight="1" thickBot="1" x14ac:dyDescent="0.3">
      <c r="A3" s="27">
        <v>1</v>
      </c>
      <c r="B3" s="78" t="s">
        <v>7</v>
      </c>
      <c r="C3" s="107">
        <v>118177</v>
      </c>
      <c r="D3" s="108">
        <f>C3-E3</f>
        <v>19738</v>
      </c>
      <c r="E3" s="109">
        <v>98439</v>
      </c>
      <c r="F3" s="110">
        <v>48996</v>
      </c>
      <c r="G3" s="111">
        <v>49.772955840672907</v>
      </c>
      <c r="H3" s="112">
        <v>32846</v>
      </c>
      <c r="I3" s="112">
        <v>16597</v>
      </c>
      <c r="J3" s="109">
        <v>3031</v>
      </c>
      <c r="K3" s="113">
        <v>3.0790641920377086</v>
      </c>
      <c r="M3" s="28">
        <v>1</v>
      </c>
      <c r="N3" s="114" t="s">
        <v>7</v>
      </c>
      <c r="O3" s="115">
        <v>49.772955840672907</v>
      </c>
      <c r="Q3" s="28">
        <v>1</v>
      </c>
      <c r="R3" s="114" t="s">
        <v>7</v>
      </c>
      <c r="S3" s="115">
        <v>3.0790641920377086</v>
      </c>
    </row>
    <row r="4" spans="1:19" ht="17.100000000000001" customHeight="1" thickBot="1" x14ac:dyDescent="0.3">
      <c r="A4" s="28">
        <v>2</v>
      </c>
      <c r="B4" s="79" t="s">
        <v>13</v>
      </c>
      <c r="C4" s="116">
        <v>87365</v>
      </c>
      <c r="D4" s="108">
        <f t="shared" ref="D4:D34" si="0">C4-E4</f>
        <v>11757</v>
      </c>
      <c r="E4" s="117">
        <v>75608</v>
      </c>
      <c r="F4" s="118">
        <v>37184</v>
      </c>
      <c r="G4" s="119">
        <v>49.179980954396363</v>
      </c>
      <c r="H4" s="120">
        <v>24719</v>
      </c>
      <c r="I4" s="120">
        <v>13705</v>
      </c>
      <c r="J4" s="117">
        <v>2718</v>
      </c>
      <c r="K4" s="121">
        <v>3.5948576870172468</v>
      </c>
      <c r="M4" s="28">
        <v>2</v>
      </c>
      <c r="N4" s="114" t="s">
        <v>13</v>
      </c>
      <c r="O4" s="115">
        <v>49.179980954396363</v>
      </c>
      <c r="Q4" s="28">
        <v>2</v>
      </c>
      <c r="R4" s="114" t="s">
        <v>13</v>
      </c>
      <c r="S4" s="115">
        <v>3.5948576870172468</v>
      </c>
    </row>
    <row r="5" spans="1:19" ht="17.100000000000001" customHeight="1" thickBot="1" x14ac:dyDescent="0.3">
      <c r="A5" s="28">
        <v>3</v>
      </c>
      <c r="B5" s="80" t="s">
        <v>20</v>
      </c>
      <c r="C5" s="116">
        <v>43914</v>
      </c>
      <c r="D5" s="108">
        <f t="shared" si="0"/>
        <v>4984</v>
      </c>
      <c r="E5" s="117">
        <v>38930</v>
      </c>
      <c r="F5" s="118">
        <v>20721</v>
      </c>
      <c r="G5" s="119">
        <v>53.226303621885435</v>
      </c>
      <c r="H5" s="120">
        <v>12010</v>
      </c>
      <c r="I5" s="120">
        <v>6199</v>
      </c>
      <c r="J5" s="117">
        <v>2416</v>
      </c>
      <c r="K5" s="121">
        <v>6.2060107885949138</v>
      </c>
      <c r="M5" s="28">
        <v>3</v>
      </c>
      <c r="N5" s="124" t="s">
        <v>20</v>
      </c>
      <c r="O5" s="115">
        <v>53.226303621885435</v>
      </c>
      <c r="Q5" s="28">
        <v>3</v>
      </c>
      <c r="R5" s="124" t="s">
        <v>20</v>
      </c>
      <c r="S5" s="115">
        <v>6.2060107885949138</v>
      </c>
    </row>
    <row r="6" spans="1:19" ht="17.100000000000001" customHeight="1" thickBot="1" x14ac:dyDescent="0.3">
      <c r="A6" s="28">
        <v>4</v>
      </c>
      <c r="B6" s="79" t="s">
        <v>22</v>
      </c>
      <c r="C6" s="116">
        <v>196277</v>
      </c>
      <c r="D6" s="108">
        <f t="shared" si="0"/>
        <v>32544</v>
      </c>
      <c r="E6" s="117">
        <v>163733</v>
      </c>
      <c r="F6" s="118">
        <v>86927</v>
      </c>
      <c r="G6" s="119">
        <v>53.090702546218537</v>
      </c>
      <c r="H6" s="120">
        <v>48798</v>
      </c>
      <c r="I6" s="120">
        <v>28008</v>
      </c>
      <c r="J6" s="117">
        <v>7748</v>
      </c>
      <c r="K6" s="121">
        <v>4.7320943242962628</v>
      </c>
      <c r="M6" s="28">
        <v>4</v>
      </c>
      <c r="N6" s="122" t="s">
        <v>22</v>
      </c>
      <c r="O6" s="115">
        <v>53.090702546218537</v>
      </c>
      <c r="Q6" s="28">
        <v>4</v>
      </c>
      <c r="R6" s="122" t="s">
        <v>22</v>
      </c>
      <c r="S6" s="115">
        <v>4.7320943242962628</v>
      </c>
    </row>
    <row r="7" spans="1:19" ht="17.100000000000001" customHeight="1" thickBot="1" x14ac:dyDescent="0.3">
      <c r="A7" s="28">
        <v>5</v>
      </c>
      <c r="B7" s="79" t="s">
        <v>5</v>
      </c>
      <c r="C7" s="116">
        <v>74741</v>
      </c>
      <c r="D7" s="108">
        <f t="shared" si="0"/>
        <v>10627</v>
      </c>
      <c r="E7" s="117">
        <v>64114</v>
      </c>
      <c r="F7" s="118">
        <v>30721</v>
      </c>
      <c r="G7" s="119">
        <v>47.916211747824185</v>
      </c>
      <c r="H7" s="120">
        <v>20000</v>
      </c>
      <c r="I7" s="120">
        <v>13393</v>
      </c>
      <c r="J7" s="117">
        <v>3451</v>
      </c>
      <c r="K7" s="121">
        <v>5.3825997442056339</v>
      </c>
      <c r="M7" s="28">
        <v>5</v>
      </c>
      <c r="N7" s="143" t="s">
        <v>5</v>
      </c>
      <c r="O7" s="123">
        <v>47.916211747824185</v>
      </c>
      <c r="Q7" s="28">
        <v>5</v>
      </c>
      <c r="R7" s="143" t="s">
        <v>5</v>
      </c>
      <c r="S7" s="123">
        <v>5.3825997442056339</v>
      </c>
    </row>
    <row r="8" spans="1:19" ht="17.100000000000001" customHeight="1" thickBot="1" x14ac:dyDescent="0.3">
      <c r="A8" s="28">
        <v>6</v>
      </c>
      <c r="B8" s="79" t="s">
        <v>3</v>
      </c>
      <c r="C8" s="116">
        <v>20401</v>
      </c>
      <c r="D8" s="108">
        <f t="shared" si="0"/>
        <v>3082</v>
      </c>
      <c r="E8" s="117">
        <v>17319</v>
      </c>
      <c r="F8" s="118">
        <v>8363</v>
      </c>
      <c r="G8" s="119">
        <v>48.288007390726946</v>
      </c>
      <c r="H8" s="120">
        <v>5749</v>
      </c>
      <c r="I8" s="120">
        <v>3207</v>
      </c>
      <c r="J8" s="117">
        <v>1211</v>
      </c>
      <c r="K8" s="121">
        <v>6.9923205727813382</v>
      </c>
      <c r="M8" s="28">
        <v>6</v>
      </c>
      <c r="N8" s="114" t="s">
        <v>3</v>
      </c>
      <c r="O8" s="115">
        <v>48.288007390726946</v>
      </c>
      <c r="Q8" s="28">
        <v>6</v>
      </c>
      <c r="R8" s="114" t="s">
        <v>3</v>
      </c>
      <c r="S8" s="115">
        <v>6.9923205727813382</v>
      </c>
    </row>
    <row r="9" spans="1:19" ht="17.100000000000001" customHeight="1" thickBot="1" x14ac:dyDescent="0.3">
      <c r="A9" s="28">
        <v>7</v>
      </c>
      <c r="B9" s="79" t="s">
        <v>2</v>
      </c>
      <c r="C9" s="116">
        <v>45002</v>
      </c>
      <c r="D9" s="108">
        <f t="shared" si="0"/>
        <v>8050</v>
      </c>
      <c r="E9" s="117">
        <v>36952</v>
      </c>
      <c r="F9" s="118">
        <v>18980</v>
      </c>
      <c r="G9" s="119">
        <v>51.363931586923577</v>
      </c>
      <c r="H9" s="120">
        <v>11215</v>
      </c>
      <c r="I9" s="120">
        <v>6757</v>
      </c>
      <c r="J9" s="117">
        <v>2105</v>
      </c>
      <c r="K9" s="121">
        <v>5.6965793461788268</v>
      </c>
      <c r="M9" s="28">
        <v>7</v>
      </c>
      <c r="N9" s="114" t="s">
        <v>2</v>
      </c>
      <c r="O9" s="115">
        <v>51.363931586923577</v>
      </c>
      <c r="Q9" s="28">
        <v>7</v>
      </c>
      <c r="R9" s="114" t="s">
        <v>2</v>
      </c>
      <c r="S9" s="115">
        <v>5.6965793461788268</v>
      </c>
    </row>
    <row r="10" spans="1:19" ht="17.100000000000001" customHeight="1" thickBot="1" x14ac:dyDescent="0.3">
      <c r="A10" s="28">
        <v>8</v>
      </c>
      <c r="B10" s="79" t="s">
        <v>18</v>
      </c>
      <c r="C10" s="116">
        <v>432527</v>
      </c>
      <c r="D10" s="108">
        <f t="shared" si="0"/>
        <v>59949</v>
      </c>
      <c r="E10" s="117">
        <v>372578</v>
      </c>
      <c r="F10" s="118">
        <v>194607</v>
      </c>
      <c r="G10" s="119">
        <v>52.232552646694117</v>
      </c>
      <c r="H10" s="120">
        <v>121821</v>
      </c>
      <c r="I10" s="120">
        <v>56150</v>
      </c>
      <c r="J10" s="117">
        <v>14021</v>
      </c>
      <c r="K10" s="121">
        <v>3.7632388385787676</v>
      </c>
      <c r="M10" s="28">
        <v>8</v>
      </c>
      <c r="N10" s="114" t="s">
        <v>18</v>
      </c>
      <c r="O10" s="115">
        <v>52.232552646694117</v>
      </c>
      <c r="Q10" s="28">
        <v>8</v>
      </c>
      <c r="R10" s="114" t="s">
        <v>18</v>
      </c>
      <c r="S10" s="115">
        <v>3.7632388385787676</v>
      </c>
    </row>
    <row r="11" spans="1:19" ht="17.100000000000001" customHeight="1" thickBot="1" x14ac:dyDescent="0.3">
      <c r="A11" s="28">
        <v>9</v>
      </c>
      <c r="B11" s="79" t="s">
        <v>15</v>
      </c>
      <c r="C11" s="116">
        <v>31240</v>
      </c>
      <c r="D11" s="108">
        <f t="shared" si="0"/>
        <v>4663</v>
      </c>
      <c r="E11" s="117">
        <v>26577</v>
      </c>
      <c r="F11" s="118">
        <v>12191</v>
      </c>
      <c r="G11" s="119">
        <v>45.870489521014413</v>
      </c>
      <c r="H11" s="120">
        <v>10002</v>
      </c>
      <c r="I11" s="120">
        <v>4384</v>
      </c>
      <c r="J11" s="117">
        <v>1029</v>
      </c>
      <c r="K11" s="121">
        <v>3.871768822666215</v>
      </c>
      <c r="M11" s="28">
        <v>9</v>
      </c>
      <c r="N11" s="114" t="s">
        <v>15</v>
      </c>
      <c r="O11" s="115">
        <v>45.870489521014413</v>
      </c>
      <c r="Q11" s="28">
        <v>9</v>
      </c>
      <c r="R11" s="114" t="s">
        <v>15</v>
      </c>
      <c r="S11" s="115">
        <v>3.871768822666215</v>
      </c>
    </row>
    <row r="12" spans="1:19" ht="17.100000000000001" customHeight="1" thickBot="1" x14ac:dyDescent="0.3">
      <c r="A12" s="28">
        <v>10</v>
      </c>
      <c r="B12" s="79" t="s">
        <v>6</v>
      </c>
      <c r="C12" s="116">
        <v>28882</v>
      </c>
      <c r="D12" s="108">
        <f t="shared" si="0"/>
        <v>6508</v>
      </c>
      <c r="E12" s="117">
        <v>22374</v>
      </c>
      <c r="F12" s="118">
        <v>12290</v>
      </c>
      <c r="G12" s="119">
        <v>54.929829266112449</v>
      </c>
      <c r="H12" s="120">
        <v>6265</v>
      </c>
      <c r="I12" s="120">
        <v>3819</v>
      </c>
      <c r="J12" s="117">
        <v>1505</v>
      </c>
      <c r="K12" s="121">
        <v>6.7265576115133641</v>
      </c>
      <c r="M12" s="28">
        <v>10</v>
      </c>
      <c r="N12" s="114" t="s">
        <v>6</v>
      </c>
      <c r="O12" s="115">
        <v>54.929829266112449</v>
      </c>
      <c r="Q12" s="28">
        <v>10</v>
      </c>
      <c r="R12" s="114" t="s">
        <v>6</v>
      </c>
      <c r="S12" s="115">
        <v>6.7265576115133641</v>
      </c>
    </row>
    <row r="13" spans="1:19" ht="17.100000000000001" customHeight="1" thickBot="1" x14ac:dyDescent="0.3">
      <c r="A13" s="28">
        <v>11</v>
      </c>
      <c r="B13" s="79" t="s">
        <v>21</v>
      </c>
      <c r="C13" s="116">
        <v>219834</v>
      </c>
      <c r="D13" s="108">
        <f t="shared" si="0"/>
        <v>42088</v>
      </c>
      <c r="E13" s="117">
        <v>177746</v>
      </c>
      <c r="F13" s="118">
        <v>92662</v>
      </c>
      <c r="G13" s="119">
        <v>52.131693540220311</v>
      </c>
      <c r="H13" s="120">
        <v>49060</v>
      </c>
      <c r="I13" s="120">
        <v>36024</v>
      </c>
      <c r="J13" s="117">
        <v>11737</v>
      </c>
      <c r="K13" s="121">
        <v>6.6032428296558008</v>
      </c>
      <c r="M13" s="28">
        <v>11</v>
      </c>
      <c r="N13" s="114" t="s">
        <v>21</v>
      </c>
      <c r="O13" s="115">
        <v>52.131693540220311</v>
      </c>
      <c r="Q13" s="28">
        <v>11</v>
      </c>
      <c r="R13" s="114" t="s">
        <v>21</v>
      </c>
      <c r="S13" s="115">
        <v>6.6032428296558008</v>
      </c>
    </row>
    <row r="14" spans="1:19" ht="17.100000000000001" customHeight="1" thickBot="1" x14ac:dyDescent="0.3">
      <c r="A14" s="28">
        <v>12</v>
      </c>
      <c r="B14" s="79" t="s">
        <v>31</v>
      </c>
      <c r="C14" s="116">
        <v>36302</v>
      </c>
      <c r="D14" s="108">
        <f t="shared" si="0"/>
        <v>5766</v>
      </c>
      <c r="E14" s="117">
        <v>30536</v>
      </c>
      <c r="F14" s="118">
        <v>17622</v>
      </c>
      <c r="G14" s="119">
        <v>57.708933717579249</v>
      </c>
      <c r="H14" s="120">
        <v>7480</v>
      </c>
      <c r="I14" s="120">
        <v>5434</v>
      </c>
      <c r="J14" s="117">
        <v>2596</v>
      </c>
      <c r="K14" s="121">
        <v>8.5014409221902021</v>
      </c>
      <c r="M14" s="28">
        <v>12</v>
      </c>
      <c r="N14" s="114" t="s">
        <v>31</v>
      </c>
      <c r="O14" s="115">
        <v>57.708933717579249</v>
      </c>
      <c r="Q14" s="28">
        <v>12</v>
      </c>
      <c r="R14" s="114" t="s">
        <v>31</v>
      </c>
      <c r="S14" s="115">
        <v>8.5014409221902021</v>
      </c>
    </row>
    <row r="15" spans="1:19" ht="17.100000000000001" customHeight="1" thickBot="1" x14ac:dyDescent="0.3">
      <c r="A15" s="28">
        <v>13</v>
      </c>
      <c r="B15" s="79" t="s">
        <v>16</v>
      </c>
      <c r="C15" s="116">
        <v>146625</v>
      </c>
      <c r="D15" s="108">
        <f t="shared" si="0"/>
        <v>21445</v>
      </c>
      <c r="E15" s="117">
        <v>125180</v>
      </c>
      <c r="F15" s="118">
        <v>68471</v>
      </c>
      <c r="G15" s="119">
        <v>54.698034829845021</v>
      </c>
      <c r="H15" s="120">
        <v>38448</v>
      </c>
      <c r="I15" s="120">
        <v>18261</v>
      </c>
      <c r="J15" s="117">
        <v>3159</v>
      </c>
      <c r="K15" s="121">
        <v>2.5235660648665923</v>
      </c>
      <c r="M15" s="28">
        <v>13</v>
      </c>
      <c r="N15" s="114" t="s">
        <v>16</v>
      </c>
      <c r="O15" s="115">
        <v>54.698034829845021</v>
      </c>
      <c r="Q15" s="28">
        <v>13</v>
      </c>
      <c r="R15" s="114" t="s">
        <v>16</v>
      </c>
      <c r="S15" s="115">
        <v>2.5235660648665923</v>
      </c>
    </row>
    <row r="16" spans="1:19" ht="17.100000000000001" customHeight="1" thickBot="1" x14ac:dyDescent="0.3">
      <c r="A16" s="28">
        <v>14</v>
      </c>
      <c r="B16" s="79" t="s">
        <v>4</v>
      </c>
      <c r="C16" s="116">
        <v>35360</v>
      </c>
      <c r="D16" s="108">
        <f t="shared" si="0"/>
        <v>6072</v>
      </c>
      <c r="E16" s="117">
        <v>29288</v>
      </c>
      <c r="F16" s="118">
        <v>14562</v>
      </c>
      <c r="G16" s="119">
        <v>49.720021851953021</v>
      </c>
      <c r="H16" s="120">
        <v>9567</v>
      </c>
      <c r="I16" s="120">
        <v>5159</v>
      </c>
      <c r="J16" s="117">
        <v>2011</v>
      </c>
      <c r="K16" s="121">
        <v>6.8662933624692704</v>
      </c>
      <c r="M16" s="28">
        <v>14</v>
      </c>
      <c r="N16" s="114" t="s">
        <v>4</v>
      </c>
      <c r="O16" s="115">
        <v>49.720021851953021</v>
      </c>
      <c r="Q16" s="28">
        <v>14</v>
      </c>
      <c r="R16" s="114" t="s">
        <v>4</v>
      </c>
      <c r="S16" s="115">
        <v>6.8662933624692704</v>
      </c>
    </row>
    <row r="17" spans="1:19" ht="17.100000000000001" customHeight="1" thickBot="1" x14ac:dyDescent="0.3">
      <c r="A17" s="28">
        <v>15</v>
      </c>
      <c r="B17" s="79" t="s">
        <v>17</v>
      </c>
      <c r="C17" s="116">
        <v>38979</v>
      </c>
      <c r="D17" s="108">
        <f t="shared" si="0"/>
        <v>5471</v>
      </c>
      <c r="E17" s="117">
        <v>33508</v>
      </c>
      <c r="F17" s="118">
        <v>22660</v>
      </c>
      <c r="G17" s="119">
        <v>67.625641637817836</v>
      </c>
      <c r="H17" s="120">
        <v>7021</v>
      </c>
      <c r="I17" s="120">
        <v>3827</v>
      </c>
      <c r="J17" s="117">
        <v>2479</v>
      </c>
      <c r="K17" s="121">
        <v>7.3982332577294976</v>
      </c>
      <c r="M17" s="28">
        <v>15</v>
      </c>
      <c r="N17" s="114" t="s">
        <v>17</v>
      </c>
      <c r="O17" s="115">
        <v>67.625641637817836</v>
      </c>
      <c r="Q17" s="28">
        <v>15</v>
      </c>
      <c r="R17" s="114" t="s">
        <v>17</v>
      </c>
      <c r="S17" s="115">
        <v>7.3982332577294976</v>
      </c>
    </row>
    <row r="18" spans="1:19" ht="17.100000000000001" customHeight="1" thickBot="1" x14ac:dyDescent="0.3">
      <c r="A18" s="28">
        <v>16</v>
      </c>
      <c r="B18" s="79" t="s">
        <v>26</v>
      </c>
      <c r="C18" s="116">
        <v>88011</v>
      </c>
      <c r="D18" s="108">
        <f t="shared" si="0"/>
        <v>20208</v>
      </c>
      <c r="E18" s="117">
        <v>67803</v>
      </c>
      <c r="F18" s="118">
        <v>35666</v>
      </c>
      <c r="G18" s="119">
        <v>52.602392224532835</v>
      </c>
      <c r="H18" s="120">
        <v>19086</v>
      </c>
      <c r="I18" s="120">
        <v>13051</v>
      </c>
      <c r="J18" s="117">
        <v>4870</v>
      </c>
      <c r="K18" s="121">
        <v>7.1825730424907457</v>
      </c>
      <c r="M18" s="28">
        <v>16</v>
      </c>
      <c r="N18" s="114" t="s">
        <v>26</v>
      </c>
      <c r="O18" s="115">
        <v>52.602392224532835</v>
      </c>
      <c r="Q18" s="28">
        <v>16</v>
      </c>
      <c r="R18" s="114" t="s">
        <v>26</v>
      </c>
      <c r="S18" s="115">
        <v>7.1825730424907457</v>
      </c>
    </row>
    <row r="19" spans="1:19" ht="17.100000000000001" customHeight="1" thickBot="1" x14ac:dyDescent="0.3">
      <c r="A19" s="28">
        <v>17</v>
      </c>
      <c r="B19" s="79" t="s">
        <v>28</v>
      </c>
      <c r="C19" s="116">
        <v>232708</v>
      </c>
      <c r="D19" s="108">
        <f t="shared" si="0"/>
        <v>52210</v>
      </c>
      <c r="E19" s="117">
        <v>180498</v>
      </c>
      <c r="F19" s="118">
        <v>101544</v>
      </c>
      <c r="G19" s="119">
        <v>56.257687065784665</v>
      </c>
      <c r="H19" s="120">
        <v>53731</v>
      </c>
      <c r="I19" s="120">
        <v>25223</v>
      </c>
      <c r="J19" s="117">
        <v>12354</v>
      </c>
      <c r="K19" s="121">
        <v>6.8443971678356545</v>
      </c>
      <c r="M19" s="28">
        <v>17</v>
      </c>
      <c r="N19" s="114" t="s">
        <v>28</v>
      </c>
      <c r="O19" s="115">
        <v>56.257687065784665</v>
      </c>
      <c r="Q19" s="28">
        <v>17</v>
      </c>
      <c r="R19" s="114" t="s">
        <v>28</v>
      </c>
      <c r="S19" s="115">
        <v>6.8443971678356545</v>
      </c>
    </row>
    <row r="20" spans="1:19" ht="17.100000000000001" customHeight="1" thickBot="1" x14ac:dyDescent="0.3">
      <c r="A20" s="28">
        <v>18</v>
      </c>
      <c r="B20" s="79" t="s">
        <v>19</v>
      </c>
      <c r="C20" s="116">
        <v>51065</v>
      </c>
      <c r="D20" s="108">
        <f t="shared" si="0"/>
        <v>11278</v>
      </c>
      <c r="E20" s="117">
        <v>39787</v>
      </c>
      <c r="F20" s="118">
        <v>22752</v>
      </c>
      <c r="G20" s="119">
        <v>57.18450750245055</v>
      </c>
      <c r="H20" s="120">
        <v>11271</v>
      </c>
      <c r="I20" s="120">
        <v>5764</v>
      </c>
      <c r="J20" s="117">
        <v>3126</v>
      </c>
      <c r="K20" s="121">
        <v>7.8568376605423884</v>
      </c>
      <c r="M20" s="28">
        <v>18</v>
      </c>
      <c r="N20" s="114" t="s">
        <v>19</v>
      </c>
      <c r="O20" s="115">
        <v>57.18450750245055</v>
      </c>
      <c r="Q20" s="28">
        <v>18</v>
      </c>
      <c r="R20" s="114" t="s">
        <v>19</v>
      </c>
      <c r="S20" s="115">
        <v>7.8568376605423884</v>
      </c>
    </row>
    <row r="21" spans="1:19" ht="17.100000000000001" customHeight="1" thickBot="1" x14ac:dyDescent="0.3">
      <c r="A21" s="28">
        <v>19</v>
      </c>
      <c r="B21" s="79" t="s">
        <v>24</v>
      </c>
      <c r="C21" s="116">
        <v>50542</v>
      </c>
      <c r="D21" s="108">
        <f t="shared" si="0"/>
        <v>8106</v>
      </c>
      <c r="E21" s="117">
        <v>42436</v>
      </c>
      <c r="F21" s="118">
        <v>27770</v>
      </c>
      <c r="G21" s="119">
        <v>65.439720991610898</v>
      </c>
      <c r="H21" s="120">
        <v>10653</v>
      </c>
      <c r="I21" s="120">
        <v>4013</v>
      </c>
      <c r="J21" s="117">
        <v>1570</v>
      </c>
      <c r="K21" s="121">
        <v>3.6996889433499858</v>
      </c>
      <c r="M21" s="28">
        <v>19</v>
      </c>
      <c r="N21" s="114" t="s">
        <v>24</v>
      </c>
      <c r="O21" s="115">
        <v>65.439720991610898</v>
      </c>
      <c r="Q21" s="28">
        <v>19</v>
      </c>
      <c r="R21" s="114" t="s">
        <v>24</v>
      </c>
      <c r="S21" s="115">
        <v>3.6996889433499858</v>
      </c>
    </row>
    <row r="22" spans="1:19" ht="17.100000000000001" customHeight="1" thickBot="1" x14ac:dyDescent="0.3">
      <c r="A22" s="28">
        <v>20</v>
      </c>
      <c r="B22" s="79" t="s">
        <v>32</v>
      </c>
      <c r="C22" s="116">
        <v>38125</v>
      </c>
      <c r="D22" s="108">
        <f t="shared" si="0"/>
        <v>5190</v>
      </c>
      <c r="E22" s="117">
        <v>32935</v>
      </c>
      <c r="F22" s="118">
        <v>15799</v>
      </c>
      <c r="G22" s="119">
        <v>47.970244420828905</v>
      </c>
      <c r="H22" s="120">
        <v>10509</v>
      </c>
      <c r="I22" s="120">
        <v>6627</v>
      </c>
      <c r="J22" s="117">
        <v>1849</v>
      </c>
      <c r="K22" s="121">
        <v>5.614088355852437</v>
      </c>
      <c r="M22" s="28">
        <v>20</v>
      </c>
      <c r="N22" s="114" t="s">
        <v>32</v>
      </c>
      <c r="O22" s="115">
        <v>47.970244420828905</v>
      </c>
      <c r="Q22" s="28">
        <v>20</v>
      </c>
      <c r="R22" s="114" t="s">
        <v>32</v>
      </c>
      <c r="S22" s="115">
        <v>5.614088355852437</v>
      </c>
    </row>
    <row r="23" spans="1:19" ht="17.100000000000001" customHeight="1" thickBot="1" x14ac:dyDescent="0.3">
      <c r="A23" s="28">
        <v>21</v>
      </c>
      <c r="B23" s="79" t="s">
        <v>27</v>
      </c>
      <c r="C23" s="116">
        <v>103979</v>
      </c>
      <c r="D23" s="108">
        <f t="shared" si="0"/>
        <v>19901</v>
      </c>
      <c r="E23" s="117">
        <v>84078</v>
      </c>
      <c r="F23" s="118">
        <v>49485</v>
      </c>
      <c r="G23" s="119">
        <v>58.856062227931204</v>
      </c>
      <c r="H23" s="120">
        <v>23661</v>
      </c>
      <c r="I23" s="120">
        <v>10932</v>
      </c>
      <c r="J23" s="117">
        <v>4849</v>
      </c>
      <c r="K23" s="121">
        <v>5.7672637312971284</v>
      </c>
      <c r="M23" s="28">
        <v>21</v>
      </c>
      <c r="N23" s="114" t="s">
        <v>27</v>
      </c>
      <c r="O23" s="115">
        <v>58.856062227931204</v>
      </c>
      <c r="Q23" s="28">
        <v>21</v>
      </c>
      <c r="R23" s="114" t="s">
        <v>27</v>
      </c>
      <c r="S23" s="115">
        <v>5.7672637312971284</v>
      </c>
    </row>
    <row r="24" spans="1:19" ht="17.100000000000001" customHeight="1" thickBot="1" x14ac:dyDescent="0.3">
      <c r="A24" s="28">
        <v>22</v>
      </c>
      <c r="B24" s="80" t="s">
        <v>25</v>
      </c>
      <c r="C24" s="116">
        <v>70063</v>
      </c>
      <c r="D24" s="108">
        <f t="shared" si="0"/>
        <v>12777</v>
      </c>
      <c r="E24" s="117">
        <v>57286</v>
      </c>
      <c r="F24" s="118">
        <v>27075</v>
      </c>
      <c r="G24" s="119">
        <v>47.262856544356389</v>
      </c>
      <c r="H24" s="120">
        <v>18970</v>
      </c>
      <c r="I24" s="120">
        <v>11241</v>
      </c>
      <c r="J24" s="117">
        <v>4314</v>
      </c>
      <c r="K24" s="121">
        <v>7.5306357574276435</v>
      </c>
      <c r="M24" s="28">
        <v>22</v>
      </c>
      <c r="N24" s="124" t="s">
        <v>25</v>
      </c>
      <c r="O24" s="115">
        <v>47.262856544356389</v>
      </c>
      <c r="Q24" s="28">
        <v>22</v>
      </c>
      <c r="R24" s="124" t="s">
        <v>25</v>
      </c>
      <c r="S24" s="115">
        <v>7.5306357574276435</v>
      </c>
    </row>
    <row r="25" spans="1:19" ht="17.100000000000001" customHeight="1" thickBot="1" x14ac:dyDescent="0.3">
      <c r="A25" s="28">
        <v>23</v>
      </c>
      <c r="B25" s="79" t="s">
        <v>23</v>
      </c>
      <c r="C25" s="116">
        <v>32245</v>
      </c>
      <c r="D25" s="108">
        <f t="shared" si="0"/>
        <v>3713</v>
      </c>
      <c r="E25" s="117">
        <v>28532</v>
      </c>
      <c r="F25" s="118">
        <v>17186</v>
      </c>
      <c r="G25" s="119">
        <v>60.234123089864013</v>
      </c>
      <c r="H25" s="120">
        <v>7013</v>
      </c>
      <c r="I25" s="120">
        <v>4333</v>
      </c>
      <c r="J25" s="117">
        <v>1427</v>
      </c>
      <c r="K25" s="121">
        <v>5.0014019346698442</v>
      </c>
      <c r="M25" s="28">
        <v>23</v>
      </c>
      <c r="N25" s="114" t="s">
        <v>23</v>
      </c>
      <c r="O25" s="115">
        <v>60.234123089864013</v>
      </c>
      <c r="Q25" s="28">
        <v>23</v>
      </c>
      <c r="R25" s="114" t="s">
        <v>23</v>
      </c>
      <c r="S25" s="115">
        <v>5.0014019346698442</v>
      </c>
    </row>
    <row r="26" spans="1:19" ht="17.100000000000001" customHeight="1" thickBot="1" x14ac:dyDescent="0.3">
      <c r="A26" s="28">
        <v>24</v>
      </c>
      <c r="B26" s="79" t="s">
        <v>10</v>
      </c>
      <c r="C26" s="116">
        <v>80026</v>
      </c>
      <c r="D26" s="108">
        <f t="shared" si="0"/>
        <v>8377</v>
      </c>
      <c r="E26" s="117">
        <v>71649</v>
      </c>
      <c r="F26" s="118">
        <v>46935</v>
      </c>
      <c r="G26" s="119">
        <v>65.506845873633964</v>
      </c>
      <c r="H26" s="120">
        <v>15949</v>
      </c>
      <c r="I26" s="120">
        <v>8765</v>
      </c>
      <c r="J26" s="117">
        <v>4838</v>
      </c>
      <c r="K26" s="121">
        <v>6.7523622102192631</v>
      </c>
      <c r="M26" s="28">
        <v>24</v>
      </c>
      <c r="N26" s="114" t="s">
        <v>10</v>
      </c>
      <c r="O26" s="115">
        <v>65.506845873633964</v>
      </c>
      <c r="Q26" s="28">
        <v>24</v>
      </c>
      <c r="R26" s="114" t="s">
        <v>10</v>
      </c>
      <c r="S26" s="115">
        <v>6.7523622102192631</v>
      </c>
    </row>
    <row r="27" spans="1:19" ht="17.100000000000001" customHeight="1" thickBot="1" x14ac:dyDescent="0.3">
      <c r="A27" s="28">
        <v>25</v>
      </c>
      <c r="B27" s="79" t="s">
        <v>14</v>
      </c>
      <c r="C27" s="116">
        <v>100479</v>
      </c>
      <c r="D27" s="108">
        <f t="shared" si="0"/>
        <v>9421</v>
      </c>
      <c r="E27" s="117">
        <v>91058</v>
      </c>
      <c r="F27" s="118">
        <v>52194</v>
      </c>
      <c r="G27" s="119">
        <v>57.31951064156911</v>
      </c>
      <c r="H27" s="120">
        <v>26248</v>
      </c>
      <c r="I27" s="120">
        <v>12616</v>
      </c>
      <c r="J27" s="117">
        <v>3829</v>
      </c>
      <c r="K27" s="121">
        <v>4.2050121900327264</v>
      </c>
      <c r="M27" s="28">
        <v>25</v>
      </c>
      <c r="N27" s="114" t="s">
        <v>14</v>
      </c>
      <c r="O27" s="115">
        <v>57.31951064156911</v>
      </c>
      <c r="Q27" s="28">
        <v>25</v>
      </c>
      <c r="R27" s="114" t="s">
        <v>14</v>
      </c>
      <c r="S27" s="115">
        <v>4.2050121900327264</v>
      </c>
    </row>
    <row r="28" spans="1:19" ht="17.100000000000001" customHeight="1" thickBot="1" x14ac:dyDescent="0.3">
      <c r="A28" s="28">
        <v>26</v>
      </c>
      <c r="B28" s="79" t="s">
        <v>29</v>
      </c>
      <c r="C28" s="116">
        <v>75607</v>
      </c>
      <c r="D28" s="108">
        <f t="shared" si="0"/>
        <v>10625</v>
      </c>
      <c r="E28" s="117">
        <v>64982</v>
      </c>
      <c r="F28" s="118">
        <v>35976</v>
      </c>
      <c r="G28" s="119">
        <v>55.363023606537197</v>
      </c>
      <c r="H28" s="120">
        <v>16691</v>
      </c>
      <c r="I28" s="120">
        <v>12315</v>
      </c>
      <c r="J28" s="117">
        <v>5880</v>
      </c>
      <c r="K28" s="121">
        <v>9.048659628820289</v>
      </c>
      <c r="M28" s="28">
        <v>26</v>
      </c>
      <c r="N28" s="125" t="s">
        <v>29</v>
      </c>
      <c r="O28" s="126">
        <v>55.363023606537197</v>
      </c>
      <c r="Q28" s="28">
        <v>26</v>
      </c>
      <c r="R28" s="125" t="s">
        <v>29</v>
      </c>
      <c r="S28" s="126">
        <v>9.048659628820289</v>
      </c>
    </row>
    <row r="29" spans="1:19" ht="17.100000000000001" customHeight="1" thickBot="1" x14ac:dyDescent="0.3">
      <c r="A29" s="28">
        <v>27</v>
      </c>
      <c r="B29" s="79" t="s">
        <v>9</v>
      </c>
      <c r="C29" s="116">
        <v>158129</v>
      </c>
      <c r="D29" s="108">
        <f t="shared" si="0"/>
        <v>22759</v>
      </c>
      <c r="E29" s="117">
        <v>135370</v>
      </c>
      <c r="F29" s="118">
        <v>78431</v>
      </c>
      <c r="G29" s="119">
        <v>57.938243333087094</v>
      </c>
      <c r="H29" s="120">
        <v>38890</v>
      </c>
      <c r="I29" s="120">
        <v>18049</v>
      </c>
      <c r="J29" s="117">
        <v>4618</v>
      </c>
      <c r="K29" s="121">
        <v>3.4113910024377634</v>
      </c>
      <c r="M29" s="28">
        <v>27</v>
      </c>
      <c r="N29" s="127" t="s">
        <v>9</v>
      </c>
      <c r="O29" s="126">
        <v>57.938243333087094</v>
      </c>
      <c r="Q29" s="28">
        <v>27</v>
      </c>
      <c r="R29" s="127" t="s">
        <v>9</v>
      </c>
      <c r="S29" s="126">
        <v>3.4113910024377634</v>
      </c>
    </row>
    <row r="30" spans="1:19" ht="17.100000000000001" customHeight="1" thickBot="1" x14ac:dyDescent="0.3">
      <c r="A30" s="28">
        <v>28</v>
      </c>
      <c r="B30" s="79" t="s">
        <v>30</v>
      </c>
      <c r="C30" s="116">
        <v>51008</v>
      </c>
      <c r="D30" s="108">
        <f t="shared" si="0"/>
        <v>8592</v>
      </c>
      <c r="E30" s="117">
        <v>42416</v>
      </c>
      <c r="F30" s="118">
        <v>22562</v>
      </c>
      <c r="G30" s="119">
        <v>53.192191625801584</v>
      </c>
      <c r="H30" s="120">
        <v>12467</v>
      </c>
      <c r="I30" s="120">
        <v>7387</v>
      </c>
      <c r="J30" s="117">
        <v>2745</v>
      </c>
      <c r="K30" s="121">
        <v>6.4716144850999626</v>
      </c>
      <c r="M30" s="28">
        <v>28</v>
      </c>
      <c r="N30" s="127" t="s">
        <v>30</v>
      </c>
      <c r="O30" s="126">
        <v>53.192191625801584</v>
      </c>
      <c r="Q30" s="28">
        <v>28</v>
      </c>
      <c r="R30" s="122" t="s">
        <v>30</v>
      </c>
      <c r="S30" s="126">
        <v>6.4716144850999626</v>
      </c>
    </row>
    <row r="31" spans="1:19" ht="17.100000000000001" customHeight="1" thickBot="1" x14ac:dyDescent="0.3">
      <c r="A31" s="28">
        <v>29</v>
      </c>
      <c r="B31" s="79" t="s">
        <v>11</v>
      </c>
      <c r="C31" s="116">
        <v>62346</v>
      </c>
      <c r="D31" s="108">
        <f t="shared" si="0"/>
        <v>7448</v>
      </c>
      <c r="E31" s="117">
        <v>54898</v>
      </c>
      <c r="F31" s="118">
        <v>29307</v>
      </c>
      <c r="G31" s="119">
        <v>53.384458450216769</v>
      </c>
      <c r="H31" s="120">
        <v>15602</v>
      </c>
      <c r="I31" s="120">
        <v>9989</v>
      </c>
      <c r="J31" s="117">
        <v>2701</v>
      </c>
      <c r="K31" s="121">
        <v>4.9200335167037048</v>
      </c>
      <c r="M31" s="28">
        <v>29</v>
      </c>
      <c r="N31" s="127" t="s">
        <v>11</v>
      </c>
      <c r="O31" s="126">
        <v>53.384458450216769</v>
      </c>
      <c r="Q31" s="28">
        <v>29</v>
      </c>
      <c r="R31" s="127" t="s">
        <v>11</v>
      </c>
      <c r="S31" s="126">
        <v>4.9200335167037048</v>
      </c>
    </row>
    <row r="32" spans="1:19" ht="17.100000000000001" customHeight="1" thickBot="1" x14ac:dyDescent="0.3">
      <c r="A32" s="28">
        <v>30</v>
      </c>
      <c r="B32" s="80" t="s">
        <v>8</v>
      </c>
      <c r="C32" s="116">
        <v>50240</v>
      </c>
      <c r="D32" s="108">
        <f t="shared" si="0"/>
        <v>7676</v>
      </c>
      <c r="E32" s="117">
        <v>42564</v>
      </c>
      <c r="F32" s="118">
        <v>21778</v>
      </c>
      <c r="G32" s="119">
        <v>51.165304012780751</v>
      </c>
      <c r="H32" s="120">
        <v>14051</v>
      </c>
      <c r="I32" s="120">
        <v>6735</v>
      </c>
      <c r="J32" s="117">
        <v>1464</v>
      </c>
      <c r="K32" s="121">
        <v>3.4395263603044826</v>
      </c>
      <c r="M32" s="28">
        <v>30</v>
      </c>
      <c r="N32" s="147" t="s">
        <v>8</v>
      </c>
      <c r="O32" s="139">
        <v>51.165304012780751</v>
      </c>
      <c r="Q32" s="28">
        <v>30</v>
      </c>
      <c r="R32" s="147" t="s">
        <v>8</v>
      </c>
      <c r="S32" s="139">
        <v>3.4395263603044826</v>
      </c>
    </row>
    <row r="33" spans="1:19" ht="17.100000000000001" customHeight="1" thickBot="1" x14ac:dyDescent="0.3">
      <c r="A33" s="29">
        <v>31</v>
      </c>
      <c r="B33" s="81" t="s">
        <v>12</v>
      </c>
      <c r="C33" s="128">
        <v>64771</v>
      </c>
      <c r="D33" s="108">
        <f t="shared" si="0"/>
        <v>14617</v>
      </c>
      <c r="E33" s="129">
        <v>50154</v>
      </c>
      <c r="F33" s="130">
        <v>32077</v>
      </c>
      <c r="G33" s="131">
        <v>63.957012401802452</v>
      </c>
      <c r="H33" s="132">
        <v>12350</v>
      </c>
      <c r="I33" s="132">
        <v>5727</v>
      </c>
      <c r="J33" s="129">
        <v>2204</v>
      </c>
      <c r="K33" s="133">
        <v>4.3944650476532283</v>
      </c>
      <c r="M33" s="28">
        <v>31</v>
      </c>
      <c r="N33" s="146" t="s">
        <v>12</v>
      </c>
      <c r="O33" s="139">
        <v>63.957012401802452</v>
      </c>
      <c r="Q33" s="28">
        <v>31</v>
      </c>
      <c r="R33" s="144" t="s">
        <v>12</v>
      </c>
      <c r="S33" s="145">
        <v>4.3944650476532283</v>
      </c>
    </row>
    <row r="34" spans="1:19" s="137" customFormat="1" ht="17.25" customHeight="1" thickBot="1" x14ac:dyDescent="0.5">
      <c r="A34" s="175" t="s">
        <v>33</v>
      </c>
      <c r="B34" s="175"/>
      <c r="C34" s="134">
        <v>2864970</v>
      </c>
      <c r="D34" s="150">
        <f t="shared" si="0"/>
        <v>465642</v>
      </c>
      <c r="E34" s="134">
        <v>2399328</v>
      </c>
      <c r="F34" s="135">
        <v>1303494</v>
      </c>
      <c r="G34" s="136">
        <v>54.327461689272994</v>
      </c>
      <c r="H34" s="134">
        <v>712143</v>
      </c>
      <c r="I34" s="134">
        <v>383691</v>
      </c>
      <c r="J34" s="134">
        <v>123855</v>
      </c>
      <c r="K34" s="136">
        <v>5.1620703797063179</v>
      </c>
      <c r="M34" s="140" t="s">
        <v>63</v>
      </c>
      <c r="N34" s="140"/>
      <c r="O34" s="136">
        <v>54.327461689272994</v>
      </c>
      <c r="Q34" s="148" t="s">
        <v>63</v>
      </c>
      <c r="R34" s="149"/>
      <c r="S34" s="136">
        <v>5.1620703797063179</v>
      </c>
    </row>
    <row r="35" spans="1:19" x14ac:dyDescent="0.25">
      <c r="G35" s="138"/>
    </row>
    <row r="36" spans="1:19" x14ac:dyDescent="0.25">
      <c r="E36" s="138"/>
      <c r="F36" s="138"/>
      <c r="H36" s="138"/>
    </row>
    <row r="37" spans="1:19" x14ac:dyDescent="0.25">
      <c r="G37" s="138"/>
    </row>
  </sheetData>
  <autoFilter ref="M2:O2" xr:uid="{00000000-0009-0000-0000-000011000000}">
    <sortState xmlns:xlrd2="http://schemas.microsoft.com/office/spreadsheetml/2017/richdata2" ref="M3:O34">
      <sortCondition ref="N2"/>
    </sortState>
  </autoFilter>
  <mergeCells count="2">
    <mergeCell ref="A1:S1"/>
    <mergeCell ref="A34:B34"/>
  </mergeCells>
  <pageMargins left="0" right="0" top="0" bottom="0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2616B-D212-47B7-B6C6-4EB278E66A29}">
  <dimension ref="A1:H34"/>
  <sheetViews>
    <sheetView rightToLeft="1" zoomScale="90" zoomScaleNormal="90" workbookViewId="0">
      <selection activeCell="L11" sqref="L11"/>
    </sheetView>
  </sheetViews>
  <sheetFormatPr defaultRowHeight="15" x14ac:dyDescent="0.35"/>
  <cols>
    <col min="1" max="1" width="9.140625" style="2"/>
    <col min="2" max="2" width="2.85546875" style="2" customWidth="1"/>
    <col min="3" max="3" width="14.140625" style="2" bestFit="1" customWidth="1"/>
    <col min="4" max="4" width="9.42578125" style="2" customWidth="1"/>
    <col min="5" max="5" width="9.7109375" style="2" customWidth="1"/>
    <col min="6" max="6" width="17.85546875" style="2" customWidth="1"/>
    <col min="7" max="7" width="10.42578125" style="2" bestFit="1" customWidth="1"/>
    <col min="8" max="8" width="10.42578125" style="2" customWidth="1"/>
    <col min="9" max="16384" width="9.140625" style="2"/>
  </cols>
  <sheetData>
    <row r="1" spans="1:8" ht="21" customHeight="1" thickBot="1" x14ac:dyDescent="0.4">
      <c r="B1" s="176"/>
      <c r="C1" s="176"/>
      <c r="D1" s="177" t="s">
        <v>110</v>
      </c>
      <c r="E1" s="178"/>
      <c r="F1" s="178"/>
      <c r="G1" s="178"/>
      <c r="H1" s="179"/>
    </row>
    <row r="2" spans="1:8" ht="48" thickBot="1" x14ac:dyDescent="0.4">
      <c r="B2" s="162" t="s">
        <v>0</v>
      </c>
      <c r="C2" s="163" t="s">
        <v>51</v>
      </c>
      <c r="D2" s="164" t="s">
        <v>105</v>
      </c>
      <c r="E2" s="164" t="s">
        <v>106</v>
      </c>
      <c r="F2" s="164" t="s">
        <v>107</v>
      </c>
      <c r="G2" s="165" t="s">
        <v>108</v>
      </c>
      <c r="H2" s="164" t="s">
        <v>109</v>
      </c>
    </row>
    <row r="3" spans="1:8" ht="15" customHeight="1" thickBot="1" x14ac:dyDescent="0.4">
      <c r="B3" s="166">
        <v>1</v>
      </c>
      <c r="C3" s="167" t="s">
        <v>7</v>
      </c>
      <c r="D3" s="168">
        <v>25376</v>
      </c>
      <c r="E3" s="168">
        <v>71238</v>
      </c>
      <c r="F3" s="168">
        <f>D3+E3</f>
        <v>96614</v>
      </c>
      <c r="G3" s="168">
        <v>55510</v>
      </c>
      <c r="H3" s="168">
        <v>96263</v>
      </c>
    </row>
    <row r="4" spans="1:8" ht="15" customHeight="1" thickBot="1" x14ac:dyDescent="0.4">
      <c r="B4" s="163">
        <v>2</v>
      </c>
      <c r="C4" s="169" t="s">
        <v>13</v>
      </c>
      <c r="D4" s="168">
        <v>35175</v>
      </c>
      <c r="E4" s="168">
        <v>38211</v>
      </c>
      <c r="F4" s="168">
        <f t="shared" ref="F4:F34" si="0">D4+E4</f>
        <v>73386</v>
      </c>
      <c r="G4" s="168">
        <v>34497</v>
      </c>
      <c r="H4" s="168">
        <v>71763</v>
      </c>
    </row>
    <row r="5" spans="1:8" s="171" customFormat="1" ht="15" customHeight="1" thickBot="1" x14ac:dyDescent="0.4">
      <c r="A5" s="2"/>
      <c r="B5" s="163">
        <v>3</v>
      </c>
      <c r="C5" s="170" t="s">
        <v>20</v>
      </c>
      <c r="D5" s="168">
        <v>16647</v>
      </c>
      <c r="E5" s="168">
        <v>21353</v>
      </c>
      <c r="F5" s="168">
        <f t="shared" si="0"/>
        <v>38000</v>
      </c>
      <c r="G5" s="168">
        <v>18359</v>
      </c>
      <c r="H5" s="168">
        <v>37888</v>
      </c>
    </row>
    <row r="6" spans="1:8" s="171" customFormat="1" ht="15" customHeight="1" thickBot="1" x14ac:dyDescent="0.4">
      <c r="A6" s="2"/>
      <c r="B6" s="163">
        <v>4</v>
      </c>
      <c r="C6" s="169" t="s">
        <v>22</v>
      </c>
      <c r="D6" s="168">
        <v>27181</v>
      </c>
      <c r="E6" s="168">
        <v>131058</v>
      </c>
      <c r="F6" s="168">
        <f t="shared" si="0"/>
        <v>158239</v>
      </c>
      <c r="G6" s="168">
        <v>86790</v>
      </c>
      <c r="H6" s="168">
        <v>155739</v>
      </c>
    </row>
    <row r="7" spans="1:8" ht="15" customHeight="1" thickBot="1" x14ac:dyDescent="0.4">
      <c r="B7" s="163">
        <v>5</v>
      </c>
      <c r="C7" s="169" t="s">
        <v>5</v>
      </c>
      <c r="D7" s="168">
        <v>22863</v>
      </c>
      <c r="E7" s="168">
        <v>38691</v>
      </c>
      <c r="F7" s="168">
        <f t="shared" si="0"/>
        <v>61554</v>
      </c>
      <c r="G7" s="168">
        <v>14635</v>
      </c>
      <c r="H7" s="168">
        <v>61920</v>
      </c>
    </row>
    <row r="8" spans="1:8" ht="15" customHeight="1" thickBot="1" x14ac:dyDescent="0.4">
      <c r="B8" s="163">
        <v>6</v>
      </c>
      <c r="C8" s="169" t="s">
        <v>3</v>
      </c>
      <c r="D8" s="168">
        <v>7856</v>
      </c>
      <c r="E8" s="168">
        <v>9336</v>
      </c>
      <c r="F8" s="168">
        <f t="shared" si="0"/>
        <v>17192</v>
      </c>
      <c r="G8" s="168">
        <v>6241</v>
      </c>
      <c r="H8" s="168">
        <v>17192</v>
      </c>
    </row>
    <row r="9" spans="1:8" s="171" customFormat="1" ht="15" customHeight="1" thickBot="1" x14ac:dyDescent="0.4">
      <c r="A9" s="2"/>
      <c r="B9" s="163">
        <v>7</v>
      </c>
      <c r="C9" s="169" t="s">
        <v>2</v>
      </c>
      <c r="D9" s="168">
        <v>18683</v>
      </c>
      <c r="E9" s="168">
        <v>17072</v>
      </c>
      <c r="F9" s="168">
        <f t="shared" si="0"/>
        <v>35755</v>
      </c>
      <c r="G9" s="168">
        <v>15779</v>
      </c>
      <c r="H9" s="168">
        <v>31303</v>
      </c>
    </row>
    <row r="10" spans="1:8" ht="15" customHeight="1" thickBot="1" x14ac:dyDescent="0.4">
      <c r="B10" s="163">
        <v>8</v>
      </c>
      <c r="C10" s="169" t="s">
        <v>18</v>
      </c>
      <c r="D10" s="168">
        <v>158752</v>
      </c>
      <c r="E10" s="168">
        <v>196583</v>
      </c>
      <c r="F10" s="168">
        <f t="shared" si="0"/>
        <v>355335</v>
      </c>
      <c r="G10" s="168">
        <v>277584</v>
      </c>
      <c r="H10" s="168">
        <v>353514</v>
      </c>
    </row>
    <row r="11" spans="1:8" ht="15" customHeight="1" thickBot="1" x14ac:dyDescent="0.4">
      <c r="B11" s="163">
        <v>9</v>
      </c>
      <c r="C11" s="169" t="s">
        <v>15</v>
      </c>
      <c r="D11" s="168">
        <v>8610</v>
      </c>
      <c r="E11" s="168">
        <v>17003</v>
      </c>
      <c r="F11" s="168">
        <f t="shared" si="0"/>
        <v>25613</v>
      </c>
      <c r="G11" s="168">
        <v>9501</v>
      </c>
      <c r="H11" s="168">
        <v>24447</v>
      </c>
    </row>
    <row r="12" spans="1:8" s="171" customFormat="1" ht="15" customHeight="1" thickBot="1" x14ac:dyDescent="0.4">
      <c r="A12" s="2"/>
      <c r="B12" s="163">
        <v>10</v>
      </c>
      <c r="C12" s="169" t="s">
        <v>6</v>
      </c>
      <c r="D12" s="168">
        <v>8235</v>
      </c>
      <c r="E12" s="168">
        <v>13791</v>
      </c>
      <c r="F12" s="168">
        <f t="shared" si="0"/>
        <v>22026</v>
      </c>
      <c r="G12" s="168">
        <v>11514</v>
      </c>
      <c r="H12" s="168">
        <v>22025</v>
      </c>
    </row>
    <row r="13" spans="1:8" ht="15" customHeight="1" thickBot="1" x14ac:dyDescent="0.4">
      <c r="B13" s="163">
        <v>11</v>
      </c>
      <c r="C13" s="169" t="s">
        <v>21</v>
      </c>
      <c r="D13" s="168">
        <v>96793</v>
      </c>
      <c r="E13" s="168">
        <v>77755</v>
      </c>
      <c r="F13" s="168">
        <f t="shared" si="0"/>
        <v>174548</v>
      </c>
      <c r="G13" s="168">
        <v>109853</v>
      </c>
      <c r="H13" s="168">
        <v>157947</v>
      </c>
    </row>
    <row r="14" spans="1:8" ht="15" customHeight="1" thickBot="1" x14ac:dyDescent="0.4">
      <c r="B14" s="163">
        <v>12</v>
      </c>
      <c r="C14" s="169" t="s">
        <v>31</v>
      </c>
      <c r="D14" s="168">
        <v>11358</v>
      </c>
      <c r="E14" s="168">
        <v>20405</v>
      </c>
      <c r="F14" s="168">
        <f t="shared" si="0"/>
        <v>31763</v>
      </c>
      <c r="G14" s="168">
        <v>7608</v>
      </c>
      <c r="H14" s="168">
        <v>29167</v>
      </c>
    </row>
    <row r="15" spans="1:8" ht="15" customHeight="1" thickBot="1" x14ac:dyDescent="0.4">
      <c r="B15" s="163">
        <v>13</v>
      </c>
      <c r="C15" s="169" t="s">
        <v>16</v>
      </c>
      <c r="D15" s="168">
        <v>45764</v>
      </c>
      <c r="E15" s="168">
        <v>76910</v>
      </c>
      <c r="F15" s="168">
        <f t="shared" si="0"/>
        <v>122674</v>
      </c>
      <c r="G15" s="168">
        <v>55262</v>
      </c>
      <c r="H15" s="168">
        <v>123216</v>
      </c>
    </row>
    <row r="16" spans="1:8" ht="15" customHeight="1" thickBot="1" x14ac:dyDescent="0.4">
      <c r="B16" s="163">
        <v>14</v>
      </c>
      <c r="C16" s="169" t="s">
        <v>4</v>
      </c>
      <c r="D16" s="168">
        <v>8221</v>
      </c>
      <c r="E16" s="168">
        <v>20690</v>
      </c>
      <c r="F16" s="168">
        <f t="shared" si="0"/>
        <v>28911</v>
      </c>
      <c r="G16" s="168">
        <v>10233</v>
      </c>
      <c r="H16" s="168">
        <v>29017</v>
      </c>
    </row>
    <row r="17" spans="1:8" ht="15" customHeight="1" thickBot="1" x14ac:dyDescent="0.4">
      <c r="B17" s="163">
        <v>15</v>
      </c>
      <c r="C17" s="169" t="s">
        <v>17</v>
      </c>
      <c r="D17" s="168">
        <v>13534</v>
      </c>
      <c r="E17" s="168">
        <v>18626</v>
      </c>
      <c r="F17" s="168">
        <f t="shared" si="0"/>
        <v>32160</v>
      </c>
      <c r="G17" s="168">
        <v>9160</v>
      </c>
      <c r="H17" s="168">
        <v>31551</v>
      </c>
    </row>
    <row r="18" spans="1:8" s="171" customFormat="1" ht="15" customHeight="1" thickBot="1" x14ac:dyDescent="0.4">
      <c r="A18" s="2"/>
      <c r="B18" s="163">
        <v>16</v>
      </c>
      <c r="C18" s="169" t="s">
        <v>26</v>
      </c>
      <c r="D18" s="168">
        <v>12780</v>
      </c>
      <c r="E18" s="168">
        <v>54243</v>
      </c>
      <c r="F18" s="168">
        <f t="shared" si="0"/>
        <v>67023</v>
      </c>
      <c r="G18" s="168">
        <v>24337</v>
      </c>
      <c r="H18" s="168">
        <v>67065</v>
      </c>
    </row>
    <row r="19" spans="1:8" ht="15" customHeight="1" thickBot="1" x14ac:dyDescent="0.4">
      <c r="B19" s="163">
        <v>17</v>
      </c>
      <c r="C19" s="169" t="s">
        <v>28</v>
      </c>
      <c r="D19" s="168">
        <v>30570</v>
      </c>
      <c r="E19" s="168">
        <v>139857</v>
      </c>
      <c r="F19" s="168">
        <f t="shared" si="0"/>
        <v>170427</v>
      </c>
      <c r="G19" s="168">
        <v>99756</v>
      </c>
      <c r="H19" s="168">
        <v>159691</v>
      </c>
    </row>
    <row r="20" spans="1:8" ht="15" customHeight="1" thickBot="1" x14ac:dyDescent="0.4">
      <c r="B20" s="163">
        <v>18</v>
      </c>
      <c r="C20" s="169" t="s">
        <v>19</v>
      </c>
      <c r="D20" s="168">
        <v>11023</v>
      </c>
      <c r="E20" s="168">
        <v>28268</v>
      </c>
      <c r="F20" s="168">
        <f t="shared" si="0"/>
        <v>39291</v>
      </c>
      <c r="G20" s="168">
        <v>13065</v>
      </c>
      <c r="H20" s="168">
        <v>34270</v>
      </c>
    </row>
    <row r="21" spans="1:8" ht="15" customHeight="1" thickBot="1" x14ac:dyDescent="0.4">
      <c r="B21" s="163">
        <v>19</v>
      </c>
      <c r="C21" s="169" t="s">
        <v>24</v>
      </c>
      <c r="D21" s="168">
        <v>54830</v>
      </c>
      <c r="E21" s="168">
        <v>15775</v>
      </c>
      <c r="F21" s="168">
        <f t="shared" si="0"/>
        <v>70605</v>
      </c>
      <c r="G21" s="168">
        <v>14237</v>
      </c>
      <c r="H21" s="168">
        <v>41825</v>
      </c>
    </row>
    <row r="22" spans="1:8" s="171" customFormat="1" ht="15" customHeight="1" thickBot="1" x14ac:dyDescent="0.4">
      <c r="A22" s="2"/>
      <c r="B22" s="163">
        <v>20</v>
      </c>
      <c r="C22" s="169" t="s">
        <v>32</v>
      </c>
      <c r="D22" s="168">
        <v>8890</v>
      </c>
      <c r="E22" s="168">
        <v>23128</v>
      </c>
      <c r="F22" s="168">
        <f t="shared" si="0"/>
        <v>32018</v>
      </c>
      <c r="G22" s="168">
        <v>18644</v>
      </c>
      <c r="H22" s="168">
        <v>29873</v>
      </c>
    </row>
    <row r="23" spans="1:8" ht="15" customHeight="1" thickBot="1" x14ac:dyDescent="0.4">
      <c r="B23" s="163">
        <v>21</v>
      </c>
      <c r="C23" s="169" t="s">
        <v>27</v>
      </c>
      <c r="D23" s="168">
        <v>18900</v>
      </c>
      <c r="E23" s="168">
        <v>59875</v>
      </c>
      <c r="F23" s="168">
        <f t="shared" si="0"/>
        <v>78775</v>
      </c>
      <c r="G23" s="168">
        <v>25086</v>
      </c>
      <c r="H23" s="168">
        <v>79242</v>
      </c>
    </row>
    <row r="24" spans="1:8" ht="15" customHeight="1" thickBot="1" x14ac:dyDescent="0.4">
      <c r="B24" s="163">
        <v>22</v>
      </c>
      <c r="C24" s="170" t="s">
        <v>25</v>
      </c>
      <c r="D24" s="168">
        <v>14954</v>
      </c>
      <c r="E24" s="168">
        <v>38347</v>
      </c>
      <c r="F24" s="168">
        <f t="shared" si="0"/>
        <v>53301</v>
      </c>
      <c r="G24" s="168">
        <v>35600</v>
      </c>
      <c r="H24" s="168">
        <v>52469</v>
      </c>
    </row>
    <row r="25" spans="1:8" s="171" customFormat="1" ht="15" customHeight="1" thickBot="1" x14ac:dyDescent="0.4">
      <c r="A25" s="2"/>
      <c r="B25" s="163">
        <v>23</v>
      </c>
      <c r="C25" s="169" t="s">
        <v>23</v>
      </c>
      <c r="D25" s="168">
        <v>14346</v>
      </c>
      <c r="E25" s="168">
        <v>13155</v>
      </c>
      <c r="F25" s="168">
        <f t="shared" si="0"/>
        <v>27501</v>
      </c>
      <c r="G25" s="168">
        <v>21421</v>
      </c>
      <c r="H25" s="168">
        <v>25951</v>
      </c>
    </row>
    <row r="26" spans="1:8" ht="15" customHeight="1" thickBot="1" x14ac:dyDescent="0.4">
      <c r="B26" s="163">
        <v>24</v>
      </c>
      <c r="C26" s="169" t="s">
        <v>10</v>
      </c>
      <c r="D26" s="168">
        <v>15831</v>
      </c>
      <c r="E26" s="168">
        <v>55279</v>
      </c>
      <c r="F26" s="168">
        <f t="shared" si="0"/>
        <v>71110</v>
      </c>
      <c r="G26" s="168">
        <v>34631</v>
      </c>
      <c r="H26" s="168">
        <v>71125</v>
      </c>
    </row>
    <row r="27" spans="1:8" ht="15" customHeight="1" thickBot="1" x14ac:dyDescent="0.4">
      <c r="B27" s="163">
        <v>25</v>
      </c>
      <c r="C27" s="169" t="s">
        <v>14</v>
      </c>
      <c r="D27" s="168">
        <v>17444</v>
      </c>
      <c r="E27" s="168">
        <v>72050</v>
      </c>
      <c r="F27" s="168">
        <f t="shared" si="0"/>
        <v>89494</v>
      </c>
      <c r="G27" s="168">
        <v>27835</v>
      </c>
      <c r="H27" s="168">
        <v>82959</v>
      </c>
    </row>
    <row r="28" spans="1:8" ht="15" customHeight="1" thickBot="1" x14ac:dyDescent="0.4">
      <c r="B28" s="163">
        <v>26</v>
      </c>
      <c r="C28" s="169" t="s">
        <v>29</v>
      </c>
      <c r="D28" s="168">
        <v>14821</v>
      </c>
      <c r="E28" s="168">
        <v>49153</v>
      </c>
      <c r="F28" s="168">
        <f t="shared" si="0"/>
        <v>63974</v>
      </c>
      <c r="G28" s="168">
        <v>15491</v>
      </c>
      <c r="H28" s="168">
        <v>62614</v>
      </c>
    </row>
    <row r="29" spans="1:8" s="171" customFormat="1" ht="15" customHeight="1" thickBot="1" x14ac:dyDescent="0.4">
      <c r="A29" s="2"/>
      <c r="B29" s="163">
        <v>27</v>
      </c>
      <c r="C29" s="169" t="s">
        <v>9</v>
      </c>
      <c r="D29" s="168">
        <v>38515</v>
      </c>
      <c r="E29" s="168">
        <v>94333</v>
      </c>
      <c r="F29" s="168">
        <f t="shared" si="0"/>
        <v>132848</v>
      </c>
      <c r="G29" s="168">
        <v>44016</v>
      </c>
      <c r="H29" s="168">
        <v>222772</v>
      </c>
    </row>
    <row r="30" spans="1:8" ht="15" customHeight="1" thickBot="1" x14ac:dyDescent="0.4">
      <c r="B30" s="163">
        <v>28</v>
      </c>
      <c r="C30" s="169" t="s">
        <v>30</v>
      </c>
      <c r="D30" s="168">
        <v>14414</v>
      </c>
      <c r="E30" s="168">
        <v>27037</v>
      </c>
      <c r="F30" s="168">
        <f t="shared" si="0"/>
        <v>41451</v>
      </c>
      <c r="G30" s="168">
        <v>13149</v>
      </c>
      <c r="H30" s="168">
        <v>41452</v>
      </c>
    </row>
    <row r="31" spans="1:8" ht="15" customHeight="1" thickBot="1" x14ac:dyDescent="0.4">
      <c r="B31" s="163">
        <v>29</v>
      </c>
      <c r="C31" s="169" t="s">
        <v>11</v>
      </c>
      <c r="D31" s="168">
        <v>10373</v>
      </c>
      <c r="E31" s="168">
        <v>43460</v>
      </c>
      <c r="F31" s="168">
        <f t="shared" si="0"/>
        <v>53833</v>
      </c>
      <c r="G31" s="168">
        <v>18487</v>
      </c>
      <c r="H31" s="168">
        <v>53721</v>
      </c>
    </row>
    <row r="32" spans="1:8" s="171" customFormat="1" ht="15" customHeight="1" thickBot="1" x14ac:dyDescent="0.4">
      <c r="A32" s="2"/>
      <c r="B32" s="163">
        <v>30</v>
      </c>
      <c r="C32" s="170" t="s">
        <v>8</v>
      </c>
      <c r="D32" s="168">
        <v>15435</v>
      </c>
      <c r="E32" s="168">
        <v>26649</v>
      </c>
      <c r="F32" s="168">
        <f t="shared" si="0"/>
        <v>42084</v>
      </c>
      <c r="G32" s="168">
        <v>32518</v>
      </c>
      <c r="H32" s="168">
        <v>42084</v>
      </c>
    </row>
    <row r="33" spans="2:8" ht="15" customHeight="1" thickBot="1" x14ac:dyDescent="0.4">
      <c r="B33" s="163">
        <v>31</v>
      </c>
      <c r="C33" s="169" t="s">
        <v>12</v>
      </c>
      <c r="D33" s="168">
        <v>11041</v>
      </c>
      <c r="E33" s="168">
        <v>38138</v>
      </c>
      <c r="F33" s="168">
        <f t="shared" si="0"/>
        <v>49179</v>
      </c>
      <c r="G33" s="168">
        <v>11982</v>
      </c>
      <c r="H33" s="168">
        <v>49511</v>
      </c>
    </row>
    <row r="34" spans="2:8" ht="17.25" customHeight="1" thickBot="1" x14ac:dyDescent="0.4">
      <c r="B34" s="180" t="s">
        <v>33</v>
      </c>
      <c r="C34" s="180"/>
      <c r="D34" s="172">
        <v>809215</v>
      </c>
      <c r="E34" s="172">
        <v>1547469</v>
      </c>
      <c r="F34" s="168">
        <f t="shared" si="0"/>
        <v>2356684</v>
      </c>
      <c r="G34" s="172">
        <v>1172781</v>
      </c>
      <c r="H34" s="172">
        <v>2359576</v>
      </c>
    </row>
  </sheetData>
  <mergeCells count="3">
    <mergeCell ref="B1:C1"/>
    <mergeCell ref="D1:H1"/>
    <mergeCell ref="B34:C34"/>
  </mergeCells>
  <pageMargins left="0" right="0" top="0" bottom="0" header="0" footer="0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G38"/>
  <sheetViews>
    <sheetView rightToLeft="1" zoomScale="90" zoomScaleNormal="90" workbookViewId="0">
      <selection activeCell="S13" sqref="S13"/>
    </sheetView>
  </sheetViews>
  <sheetFormatPr defaultColWidth="5.7109375" defaultRowHeight="15" x14ac:dyDescent="0.35"/>
  <cols>
    <col min="1" max="1" width="9" style="2" customWidth="1"/>
    <col min="2" max="2" width="6" style="2" customWidth="1"/>
    <col min="3" max="3" width="17.28515625" style="2" customWidth="1"/>
    <col min="4" max="7" width="13.5703125" style="2" customWidth="1"/>
    <col min="8" max="16384" width="5.7109375" style="2"/>
  </cols>
  <sheetData>
    <row r="1" spans="2:7" s="1" customFormat="1" ht="21" customHeight="1" thickBot="1" x14ac:dyDescent="0.3">
      <c r="B1" s="174" t="s">
        <v>70</v>
      </c>
      <c r="C1" s="174"/>
      <c r="D1" s="174"/>
      <c r="E1" s="174"/>
      <c r="F1" s="174"/>
      <c r="G1" s="174"/>
    </row>
    <row r="2" spans="2:7" ht="30.75" customHeight="1" thickBot="1" x14ac:dyDescent="0.4">
      <c r="B2" s="181" t="s">
        <v>0</v>
      </c>
      <c r="C2" s="181" t="s">
        <v>50</v>
      </c>
      <c r="D2" s="182" t="s">
        <v>35</v>
      </c>
      <c r="E2" s="182"/>
      <c r="F2" s="182"/>
      <c r="G2" s="182"/>
    </row>
    <row r="3" spans="2:7" ht="17.25" thickBot="1" x14ac:dyDescent="0.4">
      <c r="B3" s="181"/>
      <c r="C3" s="181"/>
      <c r="D3" s="142" t="s">
        <v>36</v>
      </c>
      <c r="E3" s="30" t="s">
        <v>37</v>
      </c>
      <c r="F3" s="142" t="s">
        <v>38</v>
      </c>
      <c r="G3" s="30" t="s">
        <v>33</v>
      </c>
    </row>
    <row r="4" spans="2:7" ht="15.95" customHeight="1" x14ac:dyDescent="0.35">
      <c r="B4" s="27">
        <v>1</v>
      </c>
      <c r="C4" s="78" t="s">
        <v>7</v>
      </c>
      <c r="D4" s="31">
        <v>94332</v>
      </c>
      <c r="E4" s="32">
        <v>30713</v>
      </c>
      <c r="F4" s="32">
        <v>54788</v>
      </c>
      <c r="G4" s="33">
        <v>179833</v>
      </c>
    </row>
    <row r="5" spans="2:7" ht="15.95" customHeight="1" x14ac:dyDescent="0.35">
      <c r="B5" s="28">
        <v>2</v>
      </c>
      <c r="C5" s="79" t="s">
        <v>13</v>
      </c>
      <c r="D5" s="34">
        <v>67193</v>
      </c>
      <c r="E5" s="35">
        <v>19767</v>
      </c>
      <c r="F5" s="35">
        <v>34416</v>
      </c>
      <c r="G5" s="36">
        <v>121376</v>
      </c>
    </row>
    <row r="6" spans="2:7" ht="15.95" customHeight="1" x14ac:dyDescent="0.35">
      <c r="B6" s="28">
        <v>3</v>
      </c>
      <c r="C6" s="80" t="s">
        <v>20</v>
      </c>
      <c r="D6" s="34">
        <v>31143</v>
      </c>
      <c r="E6" s="35">
        <v>7613</v>
      </c>
      <c r="F6" s="35">
        <v>17279</v>
      </c>
      <c r="G6" s="36">
        <v>56035</v>
      </c>
    </row>
    <row r="7" spans="2:7" ht="15.95" customHeight="1" x14ac:dyDescent="0.35">
      <c r="B7" s="28">
        <v>4</v>
      </c>
      <c r="C7" s="79" t="s">
        <v>22</v>
      </c>
      <c r="D7" s="34">
        <v>146955</v>
      </c>
      <c r="E7" s="35">
        <v>47693</v>
      </c>
      <c r="F7" s="35">
        <v>91230</v>
      </c>
      <c r="G7" s="36">
        <v>285878</v>
      </c>
    </row>
    <row r="8" spans="2:7" ht="15.95" customHeight="1" x14ac:dyDescent="0.35">
      <c r="B8" s="28">
        <v>5</v>
      </c>
      <c r="C8" s="79" t="s">
        <v>5</v>
      </c>
      <c r="D8" s="34">
        <v>50413</v>
      </c>
      <c r="E8" s="35">
        <v>11704</v>
      </c>
      <c r="F8" s="35">
        <v>13882</v>
      </c>
      <c r="G8" s="36">
        <v>75999</v>
      </c>
    </row>
    <row r="9" spans="2:7" ht="15.95" customHeight="1" x14ac:dyDescent="0.35">
      <c r="B9" s="28">
        <v>6</v>
      </c>
      <c r="C9" s="79" t="s">
        <v>3</v>
      </c>
      <c r="D9" s="34">
        <v>15090</v>
      </c>
      <c r="E9" s="35">
        <v>4168</v>
      </c>
      <c r="F9" s="35">
        <v>4706</v>
      </c>
      <c r="G9" s="36">
        <v>23964</v>
      </c>
    </row>
    <row r="10" spans="2:7" ht="15.95" customHeight="1" x14ac:dyDescent="0.35">
      <c r="B10" s="28">
        <v>7</v>
      </c>
      <c r="C10" s="79" t="s">
        <v>2</v>
      </c>
      <c r="D10" s="34">
        <v>31156</v>
      </c>
      <c r="E10" s="35">
        <v>9730</v>
      </c>
      <c r="F10" s="35">
        <v>14000</v>
      </c>
      <c r="G10" s="36">
        <v>54886</v>
      </c>
    </row>
    <row r="11" spans="2:7" ht="15.95" customHeight="1" x14ac:dyDescent="0.35">
      <c r="B11" s="28">
        <v>8</v>
      </c>
      <c r="C11" s="79" t="s">
        <v>18</v>
      </c>
      <c r="D11" s="34">
        <v>412706</v>
      </c>
      <c r="E11" s="35">
        <v>154772</v>
      </c>
      <c r="F11" s="35">
        <v>283971</v>
      </c>
      <c r="G11" s="36">
        <v>851449</v>
      </c>
    </row>
    <row r="12" spans="2:7" ht="15.95" customHeight="1" x14ac:dyDescent="0.35">
      <c r="B12" s="28">
        <v>9</v>
      </c>
      <c r="C12" s="79" t="s">
        <v>15</v>
      </c>
      <c r="D12" s="34">
        <v>18189</v>
      </c>
      <c r="E12" s="35">
        <v>5734</v>
      </c>
      <c r="F12" s="35">
        <v>10396</v>
      </c>
      <c r="G12" s="36">
        <v>34319</v>
      </c>
    </row>
    <row r="13" spans="2:7" ht="15.95" customHeight="1" x14ac:dyDescent="0.35">
      <c r="B13" s="28">
        <v>10</v>
      </c>
      <c r="C13" s="79" t="s">
        <v>6</v>
      </c>
      <c r="D13" s="34">
        <v>15815</v>
      </c>
      <c r="E13" s="35">
        <v>4877</v>
      </c>
      <c r="F13" s="35">
        <v>11339</v>
      </c>
      <c r="G13" s="36">
        <v>32031</v>
      </c>
    </row>
    <row r="14" spans="2:7" ht="15.95" customHeight="1" x14ac:dyDescent="0.35">
      <c r="B14" s="28">
        <v>11</v>
      </c>
      <c r="C14" s="79" t="s">
        <v>21</v>
      </c>
      <c r="D14" s="34">
        <v>167641</v>
      </c>
      <c r="E14" s="35">
        <v>41330</v>
      </c>
      <c r="F14" s="35">
        <v>101245</v>
      </c>
      <c r="G14" s="36">
        <v>310216</v>
      </c>
    </row>
    <row r="15" spans="2:7" ht="15.95" customHeight="1" x14ac:dyDescent="0.35">
      <c r="B15" s="28">
        <v>12</v>
      </c>
      <c r="C15" s="79" t="s">
        <v>31</v>
      </c>
      <c r="D15" s="40">
        <v>16057</v>
      </c>
      <c r="E15" s="141">
        <v>3406</v>
      </c>
      <c r="F15" s="141">
        <v>6965</v>
      </c>
      <c r="G15" s="69">
        <v>26428</v>
      </c>
    </row>
    <row r="16" spans="2:7" ht="15.95" customHeight="1" x14ac:dyDescent="0.35">
      <c r="B16" s="28">
        <v>13</v>
      </c>
      <c r="C16" s="79" t="s">
        <v>16</v>
      </c>
      <c r="D16" s="34">
        <v>143611</v>
      </c>
      <c r="E16" s="35">
        <v>36121</v>
      </c>
      <c r="F16" s="35">
        <v>59654</v>
      </c>
      <c r="G16" s="36">
        <v>239386</v>
      </c>
    </row>
    <row r="17" spans="2:7" ht="15.95" customHeight="1" x14ac:dyDescent="0.35">
      <c r="B17" s="28">
        <v>14</v>
      </c>
      <c r="C17" s="79" t="s">
        <v>4</v>
      </c>
      <c r="D17" s="34">
        <v>23208</v>
      </c>
      <c r="E17" s="35">
        <v>4865</v>
      </c>
      <c r="F17" s="35">
        <v>10449</v>
      </c>
      <c r="G17" s="36">
        <v>38522</v>
      </c>
    </row>
    <row r="18" spans="2:7" ht="15.95" customHeight="1" x14ac:dyDescent="0.35">
      <c r="B18" s="28">
        <v>15</v>
      </c>
      <c r="C18" s="79" t="s">
        <v>17</v>
      </c>
      <c r="D18" s="34">
        <v>20653</v>
      </c>
      <c r="E18" s="35">
        <v>7159</v>
      </c>
      <c r="F18" s="35">
        <v>9001</v>
      </c>
      <c r="G18" s="36">
        <v>36813</v>
      </c>
    </row>
    <row r="19" spans="2:7" ht="15.95" customHeight="1" x14ac:dyDescent="0.35">
      <c r="B19" s="28">
        <v>16</v>
      </c>
      <c r="C19" s="79" t="s">
        <v>26</v>
      </c>
      <c r="D19" s="34">
        <v>122362</v>
      </c>
      <c r="E19" s="35">
        <v>13637</v>
      </c>
      <c r="F19" s="35">
        <v>18110</v>
      </c>
      <c r="G19" s="36">
        <v>154109</v>
      </c>
    </row>
    <row r="20" spans="2:7" ht="15.95" customHeight="1" x14ac:dyDescent="0.35">
      <c r="B20" s="28">
        <v>17</v>
      </c>
      <c r="C20" s="79" t="s">
        <v>28</v>
      </c>
      <c r="D20" s="34">
        <v>168684</v>
      </c>
      <c r="E20" s="35">
        <v>48396</v>
      </c>
      <c r="F20" s="35">
        <v>69991</v>
      </c>
      <c r="G20" s="36">
        <v>287071</v>
      </c>
    </row>
    <row r="21" spans="2:7" ht="15.95" customHeight="1" x14ac:dyDescent="0.35">
      <c r="B21" s="28">
        <v>18</v>
      </c>
      <c r="C21" s="79" t="s">
        <v>19</v>
      </c>
      <c r="D21" s="34">
        <v>28286</v>
      </c>
      <c r="E21" s="35">
        <v>6349</v>
      </c>
      <c r="F21" s="35">
        <v>12466</v>
      </c>
      <c r="G21" s="36">
        <v>47101</v>
      </c>
    </row>
    <row r="22" spans="2:7" ht="15.95" customHeight="1" x14ac:dyDescent="0.35">
      <c r="B22" s="28">
        <v>19</v>
      </c>
      <c r="C22" s="79" t="s">
        <v>24</v>
      </c>
      <c r="D22" s="34">
        <v>31886</v>
      </c>
      <c r="E22" s="35">
        <v>8930</v>
      </c>
      <c r="F22" s="35">
        <v>18620</v>
      </c>
      <c r="G22" s="36">
        <v>59436</v>
      </c>
    </row>
    <row r="23" spans="2:7" ht="15.95" customHeight="1" x14ac:dyDescent="0.35">
      <c r="B23" s="28">
        <v>20</v>
      </c>
      <c r="C23" s="79" t="s">
        <v>32</v>
      </c>
      <c r="D23" s="34">
        <v>27518</v>
      </c>
      <c r="E23" s="35">
        <v>8729</v>
      </c>
      <c r="F23" s="35">
        <v>14934</v>
      </c>
      <c r="G23" s="36">
        <v>51181</v>
      </c>
    </row>
    <row r="24" spans="2:7" ht="15.95" customHeight="1" x14ac:dyDescent="0.35">
      <c r="B24" s="28">
        <v>21</v>
      </c>
      <c r="C24" s="79" t="s">
        <v>27</v>
      </c>
      <c r="D24" s="34">
        <v>75613</v>
      </c>
      <c r="E24" s="35">
        <v>16660</v>
      </c>
      <c r="F24" s="35">
        <v>40862</v>
      </c>
      <c r="G24" s="36">
        <v>133135</v>
      </c>
    </row>
    <row r="25" spans="2:7" ht="15.95" customHeight="1" x14ac:dyDescent="0.35">
      <c r="B25" s="28">
        <v>22</v>
      </c>
      <c r="C25" s="80" t="s">
        <v>25</v>
      </c>
      <c r="D25" s="34">
        <v>47912</v>
      </c>
      <c r="E25" s="35">
        <v>12232</v>
      </c>
      <c r="F25" s="35">
        <v>32082</v>
      </c>
      <c r="G25" s="36">
        <v>92226</v>
      </c>
    </row>
    <row r="26" spans="2:7" ht="15.95" customHeight="1" x14ac:dyDescent="0.35">
      <c r="B26" s="28">
        <v>23</v>
      </c>
      <c r="C26" s="79" t="s">
        <v>23</v>
      </c>
      <c r="D26" s="34">
        <v>19745</v>
      </c>
      <c r="E26" s="35">
        <v>3493</v>
      </c>
      <c r="F26" s="35">
        <v>14403</v>
      </c>
      <c r="G26" s="36">
        <v>37641</v>
      </c>
    </row>
    <row r="27" spans="2:7" ht="15.95" customHeight="1" x14ac:dyDescent="0.35">
      <c r="B27" s="28">
        <v>24</v>
      </c>
      <c r="C27" s="79" t="s">
        <v>10</v>
      </c>
      <c r="D27" s="34">
        <v>66286</v>
      </c>
      <c r="E27" s="35">
        <v>13130</v>
      </c>
      <c r="F27" s="35">
        <v>37698</v>
      </c>
      <c r="G27" s="36">
        <v>117114</v>
      </c>
    </row>
    <row r="28" spans="2:7" ht="15.95" customHeight="1" x14ac:dyDescent="0.35">
      <c r="B28" s="28">
        <v>25</v>
      </c>
      <c r="C28" s="79" t="s">
        <v>14</v>
      </c>
      <c r="D28" s="34">
        <v>88240</v>
      </c>
      <c r="E28" s="35">
        <v>9814</v>
      </c>
      <c r="F28" s="35">
        <v>20400</v>
      </c>
      <c r="G28" s="36">
        <v>118454</v>
      </c>
    </row>
    <row r="29" spans="2:7" ht="15.95" customHeight="1" x14ac:dyDescent="0.35">
      <c r="B29" s="28">
        <v>26</v>
      </c>
      <c r="C29" s="79" t="s">
        <v>29</v>
      </c>
      <c r="D29" s="34">
        <v>31971</v>
      </c>
      <c r="E29" s="35">
        <v>9556</v>
      </c>
      <c r="F29" s="35">
        <v>13085</v>
      </c>
      <c r="G29" s="36">
        <v>54612</v>
      </c>
    </row>
    <row r="30" spans="2:7" ht="15.95" customHeight="1" x14ac:dyDescent="0.35">
      <c r="B30" s="28">
        <v>27</v>
      </c>
      <c r="C30" s="79" t="s">
        <v>9</v>
      </c>
      <c r="D30" s="34">
        <v>137682</v>
      </c>
      <c r="E30" s="35">
        <v>15449</v>
      </c>
      <c r="F30" s="35">
        <v>45807</v>
      </c>
      <c r="G30" s="36">
        <v>198938</v>
      </c>
    </row>
    <row r="31" spans="2:7" ht="15.95" customHeight="1" x14ac:dyDescent="0.35">
      <c r="B31" s="28">
        <v>28</v>
      </c>
      <c r="C31" s="79" t="s">
        <v>30</v>
      </c>
      <c r="D31" s="34">
        <v>29207</v>
      </c>
      <c r="E31" s="35">
        <v>8615</v>
      </c>
      <c r="F31" s="35">
        <v>15417</v>
      </c>
      <c r="G31" s="36">
        <v>53239</v>
      </c>
    </row>
    <row r="32" spans="2:7" ht="15.95" customHeight="1" x14ac:dyDescent="0.35">
      <c r="B32" s="28">
        <v>29</v>
      </c>
      <c r="C32" s="79" t="s">
        <v>11</v>
      </c>
      <c r="D32" s="34">
        <v>64660</v>
      </c>
      <c r="E32" s="35">
        <v>10468</v>
      </c>
      <c r="F32" s="35">
        <v>17151</v>
      </c>
      <c r="G32" s="36">
        <v>92279</v>
      </c>
    </row>
    <row r="33" spans="2:7" ht="15.95" customHeight="1" x14ac:dyDescent="0.35">
      <c r="B33" s="28">
        <v>30</v>
      </c>
      <c r="C33" s="80" t="s">
        <v>8</v>
      </c>
      <c r="D33" s="34">
        <v>32791</v>
      </c>
      <c r="E33" s="35">
        <v>9904</v>
      </c>
      <c r="F33" s="35">
        <v>26231</v>
      </c>
      <c r="G33" s="36">
        <v>68926</v>
      </c>
    </row>
    <row r="34" spans="2:7" ht="15.95" customHeight="1" thickBot="1" x14ac:dyDescent="0.4">
      <c r="B34" s="29">
        <v>31</v>
      </c>
      <c r="C34" s="81" t="s">
        <v>12</v>
      </c>
      <c r="D34" s="37">
        <v>42388</v>
      </c>
      <c r="E34" s="38">
        <v>11217</v>
      </c>
      <c r="F34" s="38">
        <v>12889</v>
      </c>
      <c r="G34" s="39">
        <v>66494</v>
      </c>
    </row>
    <row r="35" spans="2:7" ht="19.5" thickBot="1" x14ac:dyDescent="0.4">
      <c r="B35" s="181" t="s">
        <v>33</v>
      </c>
      <c r="C35" s="181"/>
      <c r="D35" s="20">
        <v>2269393</v>
      </c>
      <c r="E35" s="20">
        <v>596231</v>
      </c>
      <c r="F35" s="20">
        <v>1133467</v>
      </c>
      <c r="G35" s="20">
        <v>3999091</v>
      </c>
    </row>
    <row r="37" spans="2:7" ht="19.5" customHeight="1" x14ac:dyDescent="0.35"/>
    <row r="38" spans="2:7" x14ac:dyDescent="0.35">
      <c r="D38" s="3"/>
      <c r="E38" s="3"/>
      <c r="F38" s="3"/>
      <c r="G38" s="3"/>
    </row>
  </sheetData>
  <mergeCells count="5">
    <mergeCell ref="B35:C35"/>
    <mergeCell ref="B1:G1"/>
    <mergeCell ref="B2:B3"/>
    <mergeCell ref="C2:C3"/>
    <mergeCell ref="D2:G2"/>
  </mergeCells>
  <pageMargins left="0" right="0" top="0" bottom="0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38"/>
  <sheetViews>
    <sheetView rightToLeft="1" zoomScale="93" zoomScaleNormal="93" workbookViewId="0">
      <selection activeCell="S13" sqref="S13"/>
    </sheetView>
  </sheetViews>
  <sheetFormatPr defaultColWidth="6" defaultRowHeight="20.25" x14ac:dyDescent="0.25"/>
  <cols>
    <col min="1" max="1" width="3.7109375" style="8" customWidth="1"/>
    <col min="2" max="2" width="14.7109375" style="8" bestFit="1" customWidth="1"/>
    <col min="3" max="3" width="7.85546875" style="8" bestFit="1" customWidth="1"/>
    <col min="4" max="4" width="6.42578125" style="8" customWidth="1"/>
    <col min="5" max="5" width="7.85546875" style="8" bestFit="1" customWidth="1"/>
    <col min="6" max="6" width="6.42578125" style="8" customWidth="1"/>
    <col min="7" max="7" width="7.85546875" style="8" bestFit="1" customWidth="1"/>
    <col min="8" max="8" width="6.42578125" style="8" customWidth="1"/>
    <col min="9" max="9" width="7.85546875" style="8" bestFit="1" customWidth="1"/>
    <col min="10" max="10" width="9.140625" style="8" customWidth="1"/>
    <col min="11" max="11" width="7.42578125" style="8" customWidth="1"/>
    <col min="12" max="13" width="9" style="8" bestFit="1" customWidth="1"/>
    <col min="14" max="16384" width="6" style="8"/>
  </cols>
  <sheetData>
    <row r="1" spans="1:12" s="5" customFormat="1" ht="21" thickBot="1" x14ac:dyDescent="0.3">
      <c r="A1" s="174" t="s">
        <v>73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</row>
    <row r="2" spans="1:12" ht="21" thickBot="1" x14ac:dyDescent="0.3">
      <c r="A2" s="30" t="s">
        <v>0</v>
      </c>
      <c r="B2" s="11" t="s">
        <v>50</v>
      </c>
      <c r="C2" s="20" t="s">
        <v>39</v>
      </c>
      <c r="D2" s="20" t="s">
        <v>40</v>
      </c>
      <c r="E2" s="20" t="s">
        <v>41</v>
      </c>
      <c r="F2" s="20" t="s">
        <v>42</v>
      </c>
      <c r="G2" s="20" t="s">
        <v>43</v>
      </c>
      <c r="H2" s="20" t="s">
        <v>44</v>
      </c>
      <c r="I2" s="20" t="s">
        <v>45</v>
      </c>
      <c r="J2" s="20" t="s">
        <v>46</v>
      </c>
      <c r="K2" s="30" t="s">
        <v>47</v>
      </c>
      <c r="L2" s="20" t="s">
        <v>33</v>
      </c>
    </row>
    <row r="3" spans="1:12" ht="21.95" customHeight="1" thickBot="1" x14ac:dyDescent="0.3">
      <c r="A3" s="52">
        <v>1</v>
      </c>
      <c r="B3" s="82" t="s">
        <v>7</v>
      </c>
      <c r="C3" s="49">
        <v>31521</v>
      </c>
      <c r="D3" s="41">
        <v>3943</v>
      </c>
      <c r="E3" s="41">
        <v>18492</v>
      </c>
      <c r="F3" s="41">
        <v>2279</v>
      </c>
      <c r="G3" s="41">
        <v>7202</v>
      </c>
      <c r="H3" s="41">
        <v>944</v>
      </c>
      <c r="I3" s="41">
        <v>29699</v>
      </c>
      <c r="J3" s="41">
        <v>4328</v>
      </c>
      <c r="K3" s="44">
        <v>31</v>
      </c>
      <c r="L3" s="47">
        <f>K3+J3+I3+H3+G3+F3+E3+D3+C3</f>
        <v>98439</v>
      </c>
    </row>
    <row r="4" spans="1:12" ht="21.95" customHeight="1" thickBot="1" x14ac:dyDescent="0.3">
      <c r="A4" s="52">
        <v>2</v>
      </c>
      <c r="B4" s="82" t="s">
        <v>13</v>
      </c>
      <c r="C4" s="50">
        <v>24418</v>
      </c>
      <c r="D4" s="42">
        <v>2837</v>
      </c>
      <c r="E4" s="42">
        <v>14541</v>
      </c>
      <c r="F4" s="42">
        <v>1794</v>
      </c>
      <c r="G4" s="42">
        <v>5497</v>
      </c>
      <c r="H4" s="42">
        <v>690</v>
      </c>
      <c r="I4" s="42">
        <v>22835</v>
      </c>
      <c r="J4" s="42">
        <v>2935</v>
      </c>
      <c r="K4" s="45">
        <v>61</v>
      </c>
      <c r="L4" s="47">
        <f t="shared" ref="L4:L33" si="0">K4+J4+I4+H4+G4+F4+E4+D4+C4</f>
        <v>75608</v>
      </c>
    </row>
    <row r="5" spans="1:12" ht="21.95" customHeight="1" thickBot="1" x14ac:dyDescent="0.3">
      <c r="A5" s="52">
        <v>3</v>
      </c>
      <c r="B5" s="83" t="s">
        <v>20</v>
      </c>
      <c r="C5" s="50">
        <v>12421</v>
      </c>
      <c r="D5" s="42">
        <v>1616</v>
      </c>
      <c r="E5" s="42">
        <v>6693</v>
      </c>
      <c r="F5" s="42">
        <v>921</v>
      </c>
      <c r="G5" s="42">
        <v>2587</v>
      </c>
      <c r="H5" s="42">
        <v>358</v>
      </c>
      <c r="I5" s="42">
        <v>12430</v>
      </c>
      <c r="J5" s="42">
        <v>1879</v>
      </c>
      <c r="K5" s="45">
        <v>25</v>
      </c>
      <c r="L5" s="47">
        <f t="shared" si="0"/>
        <v>38930</v>
      </c>
    </row>
    <row r="6" spans="1:12" ht="21.95" customHeight="1" thickBot="1" x14ac:dyDescent="0.3">
      <c r="A6" s="52">
        <v>4</v>
      </c>
      <c r="B6" s="82" t="s">
        <v>22</v>
      </c>
      <c r="C6" s="50">
        <v>42563</v>
      </c>
      <c r="D6" s="42">
        <v>4644</v>
      </c>
      <c r="E6" s="42">
        <v>35324</v>
      </c>
      <c r="F6" s="42">
        <v>4182</v>
      </c>
      <c r="G6" s="42">
        <v>10418</v>
      </c>
      <c r="H6" s="42">
        <v>1260</v>
      </c>
      <c r="I6" s="42">
        <v>56745</v>
      </c>
      <c r="J6" s="42">
        <v>8197</v>
      </c>
      <c r="K6" s="45">
        <v>400</v>
      </c>
      <c r="L6" s="47">
        <f t="shared" si="0"/>
        <v>163733</v>
      </c>
    </row>
    <row r="7" spans="1:12" ht="21.95" customHeight="1" thickBot="1" x14ac:dyDescent="0.3">
      <c r="A7" s="52">
        <v>5</v>
      </c>
      <c r="B7" s="82" t="s">
        <v>5</v>
      </c>
      <c r="C7" s="50">
        <v>17837</v>
      </c>
      <c r="D7" s="42">
        <v>2094</v>
      </c>
      <c r="E7" s="42">
        <v>13593</v>
      </c>
      <c r="F7" s="42">
        <v>1538</v>
      </c>
      <c r="G7" s="42">
        <v>4336</v>
      </c>
      <c r="H7" s="42">
        <v>506</v>
      </c>
      <c r="I7" s="42">
        <v>21175</v>
      </c>
      <c r="J7" s="42">
        <v>3005</v>
      </c>
      <c r="K7" s="45">
        <v>30</v>
      </c>
      <c r="L7" s="47">
        <f t="shared" si="0"/>
        <v>64114</v>
      </c>
    </row>
    <row r="8" spans="1:12" ht="21.95" customHeight="1" thickBot="1" x14ac:dyDescent="0.3">
      <c r="A8" s="52">
        <v>6</v>
      </c>
      <c r="B8" s="82" t="s">
        <v>3</v>
      </c>
      <c r="C8" s="50">
        <v>5325</v>
      </c>
      <c r="D8" s="42">
        <v>611</v>
      </c>
      <c r="E8" s="42">
        <v>2876</v>
      </c>
      <c r="F8" s="42">
        <v>317</v>
      </c>
      <c r="G8" s="42">
        <v>1120</v>
      </c>
      <c r="H8" s="42">
        <v>148</v>
      </c>
      <c r="I8" s="42">
        <v>5957</v>
      </c>
      <c r="J8" s="42">
        <v>886</v>
      </c>
      <c r="K8" s="45">
        <v>79</v>
      </c>
      <c r="L8" s="47">
        <f t="shared" si="0"/>
        <v>17319</v>
      </c>
    </row>
    <row r="9" spans="1:12" ht="21.95" customHeight="1" thickBot="1" x14ac:dyDescent="0.3">
      <c r="A9" s="52">
        <v>7</v>
      </c>
      <c r="B9" s="82" t="s">
        <v>2</v>
      </c>
      <c r="C9" s="50">
        <v>8156</v>
      </c>
      <c r="D9" s="42">
        <v>618</v>
      </c>
      <c r="E9" s="42">
        <v>8571</v>
      </c>
      <c r="F9" s="42">
        <v>639</v>
      </c>
      <c r="G9" s="42">
        <v>1978</v>
      </c>
      <c r="H9" s="42">
        <v>146</v>
      </c>
      <c r="I9" s="42">
        <v>15190</v>
      </c>
      <c r="J9" s="42">
        <v>1456</v>
      </c>
      <c r="K9" s="45">
        <v>198</v>
      </c>
      <c r="L9" s="47">
        <f t="shared" si="0"/>
        <v>36952</v>
      </c>
    </row>
    <row r="10" spans="1:12" ht="21.95" customHeight="1" thickBot="1" x14ac:dyDescent="0.3">
      <c r="A10" s="52">
        <v>8</v>
      </c>
      <c r="B10" s="82" t="s">
        <v>18</v>
      </c>
      <c r="C10" s="50">
        <v>103514</v>
      </c>
      <c r="D10" s="42">
        <v>12018</v>
      </c>
      <c r="E10" s="42">
        <v>77326</v>
      </c>
      <c r="F10" s="42">
        <v>9036</v>
      </c>
      <c r="G10" s="42">
        <v>24528</v>
      </c>
      <c r="H10" s="42">
        <v>2868</v>
      </c>
      <c r="I10" s="42">
        <v>126127</v>
      </c>
      <c r="J10" s="42">
        <v>16967</v>
      </c>
      <c r="K10" s="45">
        <v>189</v>
      </c>
      <c r="L10" s="47">
        <f t="shared" si="0"/>
        <v>372573</v>
      </c>
    </row>
    <row r="11" spans="1:12" ht="21.95" customHeight="1" thickBot="1" x14ac:dyDescent="0.3">
      <c r="A11" s="52">
        <v>9</v>
      </c>
      <c r="B11" s="82" t="s">
        <v>15</v>
      </c>
      <c r="C11" s="50">
        <v>7340</v>
      </c>
      <c r="D11" s="42">
        <v>785</v>
      </c>
      <c r="E11" s="42">
        <v>4739</v>
      </c>
      <c r="F11" s="42">
        <v>534</v>
      </c>
      <c r="G11" s="42">
        <v>1293</v>
      </c>
      <c r="H11" s="42">
        <v>150</v>
      </c>
      <c r="I11" s="42">
        <v>10471</v>
      </c>
      <c r="J11" s="42">
        <v>1227</v>
      </c>
      <c r="K11" s="45">
        <v>38</v>
      </c>
      <c r="L11" s="47">
        <f t="shared" si="0"/>
        <v>26577</v>
      </c>
    </row>
    <row r="12" spans="1:12" ht="21.95" customHeight="1" thickBot="1" x14ac:dyDescent="0.3">
      <c r="A12" s="52">
        <v>10</v>
      </c>
      <c r="B12" s="82" t="s">
        <v>6</v>
      </c>
      <c r="C12" s="50">
        <v>5136</v>
      </c>
      <c r="D12" s="42">
        <v>788</v>
      </c>
      <c r="E12" s="42">
        <v>5513</v>
      </c>
      <c r="F12" s="42">
        <v>808</v>
      </c>
      <c r="G12" s="42">
        <v>1597</v>
      </c>
      <c r="H12" s="42">
        <v>226</v>
      </c>
      <c r="I12" s="42">
        <v>6982</v>
      </c>
      <c r="J12" s="42">
        <v>1316</v>
      </c>
      <c r="K12" s="45">
        <v>8</v>
      </c>
      <c r="L12" s="47">
        <f t="shared" si="0"/>
        <v>22374</v>
      </c>
    </row>
    <row r="13" spans="1:12" ht="21.95" customHeight="1" thickBot="1" x14ac:dyDescent="0.3">
      <c r="A13" s="52">
        <v>11</v>
      </c>
      <c r="B13" s="82" t="s">
        <v>21</v>
      </c>
      <c r="C13" s="50">
        <v>46944</v>
      </c>
      <c r="D13" s="42">
        <v>6160</v>
      </c>
      <c r="E13" s="42">
        <v>41709</v>
      </c>
      <c r="F13" s="42">
        <v>5195</v>
      </c>
      <c r="G13" s="42">
        <v>13552</v>
      </c>
      <c r="H13" s="42">
        <v>1787</v>
      </c>
      <c r="I13" s="42">
        <v>54050</v>
      </c>
      <c r="J13" s="42">
        <v>8328</v>
      </c>
      <c r="K13" s="45">
        <v>21</v>
      </c>
      <c r="L13" s="47">
        <f t="shared" si="0"/>
        <v>177746</v>
      </c>
    </row>
    <row r="14" spans="1:12" ht="21.95" customHeight="1" thickBot="1" x14ac:dyDescent="0.3">
      <c r="A14" s="52">
        <v>12</v>
      </c>
      <c r="B14" s="82" t="s">
        <v>31</v>
      </c>
      <c r="C14" s="50">
        <v>8385</v>
      </c>
      <c r="D14" s="42">
        <v>1039</v>
      </c>
      <c r="E14" s="42">
        <v>6778</v>
      </c>
      <c r="F14" s="42">
        <v>760</v>
      </c>
      <c r="G14" s="42">
        <v>2219</v>
      </c>
      <c r="H14" s="42">
        <v>311</v>
      </c>
      <c r="I14" s="42">
        <v>9674</v>
      </c>
      <c r="J14" s="42">
        <v>1370</v>
      </c>
      <c r="K14" s="45">
        <v>0</v>
      </c>
      <c r="L14" s="47">
        <f t="shared" si="0"/>
        <v>30536</v>
      </c>
    </row>
    <row r="15" spans="1:12" ht="21.95" customHeight="1" thickBot="1" x14ac:dyDescent="0.3">
      <c r="A15" s="52">
        <v>13</v>
      </c>
      <c r="B15" s="82" t="s">
        <v>16</v>
      </c>
      <c r="C15" s="50">
        <v>31243</v>
      </c>
      <c r="D15" s="42">
        <v>2743</v>
      </c>
      <c r="E15" s="42">
        <v>28042</v>
      </c>
      <c r="F15" s="42">
        <v>2746</v>
      </c>
      <c r="G15" s="42">
        <v>6964</v>
      </c>
      <c r="H15" s="42">
        <v>720</v>
      </c>
      <c r="I15" s="42">
        <v>47727</v>
      </c>
      <c r="J15" s="42">
        <v>4951</v>
      </c>
      <c r="K15" s="45">
        <v>44</v>
      </c>
      <c r="L15" s="47">
        <f t="shared" si="0"/>
        <v>125180</v>
      </c>
    </row>
    <row r="16" spans="1:12" ht="21.95" customHeight="1" thickBot="1" x14ac:dyDescent="0.3">
      <c r="A16" s="52">
        <v>14</v>
      </c>
      <c r="B16" s="82" t="s">
        <v>4</v>
      </c>
      <c r="C16" s="50">
        <v>8555</v>
      </c>
      <c r="D16" s="42">
        <v>1070</v>
      </c>
      <c r="E16" s="42">
        <v>5629</v>
      </c>
      <c r="F16" s="42">
        <v>653</v>
      </c>
      <c r="G16" s="42">
        <v>1902</v>
      </c>
      <c r="H16" s="42">
        <v>210</v>
      </c>
      <c r="I16" s="42">
        <v>9886</v>
      </c>
      <c r="J16" s="42">
        <v>1379</v>
      </c>
      <c r="K16" s="45">
        <v>4</v>
      </c>
      <c r="L16" s="47">
        <f t="shared" si="0"/>
        <v>29288</v>
      </c>
    </row>
    <row r="17" spans="1:12" ht="21.95" customHeight="1" thickBot="1" x14ac:dyDescent="0.3">
      <c r="A17" s="52">
        <v>15</v>
      </c>
      <c r="B17" s="82" t="s">
        <v>17</v>
      </c>
      <c r="C17" s="50">
        <v>8604</v>
      </c>
      <c r="D17" s="42">
        <v>1015</v>
      </c>
      <c r="E17" s="42">
        <v>7918</v>
      </c>
      <c r="F17" s="42">
        <v>993</v>
      </c>
      <c r="G17" s="42">
        <v>2450</v>
      </c>
      <c r="H17" s="42">
        <v>302</v>
      </c>
      <c r="I17" s="42">
        <v>10536</v>
      </c>
      <c r="J17" s="42">
        <v>1689</v>
      </c>
      <c r="K17" s="45">
        <v>1</v>
      </c>
      <c r="L17" s="47">
        <f t="shared" si="0"/>
        <v>33508</v>
      </c>
    </row>
    <row r="18" spans="1:12" ht="21.95" customHeight="1" thickBot="1" x14ac:dyDescent="0.3">
      <c r="A18" s="52">
        <v>16</v>
      </c>
      <c r="B18" s="82" t="s">
        <v>26</v>
      </c>
      <c r="C18" s="50">
        <v>16651</v>
      </c>
      <c r="D18" s="42">
        <v>1656</v>
      </c>
      <c r="E18" s="42">
        <v>15687</v>
      </c>
      <c r="F18" s="42">
        <v>1554</v>
      </c>
      <c r="G18" s="42">
        <v>4341</v>
      </c>
      <c r="H18" s="42">
        <v>384</v>
      </c>
      <c r="I18" s="42">
        <v>24528</v>
      </c>
      <c r="J18" s="42">
        <v>2958</v>
      </c>
      <c r="K18" s="45">
        <v>44</v>
      </c>
      <c r="L18" s="47">
        <f t="shared" si="0"/>
        <v>67803</v>
      </c>
    </row>
    <row r="19" spans="1:12" ht="21.95" customHeight="1" thickBot="1" x14ac:dyDescent="0.3">
      <c r="A19" s="52">
        <v>17</v>
      </c>
      <c r="B19" s="82" t="s">
        <v>28</v>
      </c>
      <c r="C19" s="50">
        <v>45835</v>
      </c>
      <c r="D19" s="42">
        <v>4106</v>
      </c>
      <c r="E19" s="42">
        <v>39229</v>
      </c>
      <c r="F19" s="42">
        <v>3586</v>
      </c>
      <c r="G19" s="42">
        <v>10312</v>
      </c>
      <c r="H19" s="42">
        <v>983</v>
      </c>
      <c r="I19" s="42">
        <v>68546</v>
      </c>
      <c r="J19" s="42">
        <v>7901</v>
      </c>
      <c r="K19" s="45">
        <v>0</v>
      </c>
      <c r="L19" s="47">
        <f t="shared" si="0"/>
        <v>180498</v>
      </c>
    </row>
    <row r="20" spans="1:12" ht="21.95" customHeight="1" thickBot="1" x14ac:dyDescent="0.3">
      <c r="A20" s="52">
        <v>18</v>
      </c>
      <c r="B20" s="82" t="s">
        <v>19</v>
      </c>
      <c r="C20" s="50">
        <v>10611</v>
      </c>
      <c r="D20" s="42">
        <v>1378</v>
      </c>
      <c r="E20" s="42">
        <v>8472</v>
      </c>
      <c r="F20" s="42">
        <v>1036</v>
      </c>
      <c r="G20" s="42">
        <v>2709</v>
      </c>
      <c r="H20" s="42">
        <v>366</v>
      </c>
      <c r="I20" s="42">
        <v>13216</v>
      </c>
      <c r="J20" s="42">
        <v>1988</v>
      </c>
      <c r="K20" s="45">
        <v>11</v>
      </c>
      <c r="L20" s="47">
        <f t="shared" si="0"/>
        <v>39787</v>
      </c>
    </row>
    <row r="21" spans="1:12" ht="21.95" customHeight="1" thickBot="1" x14ac:dyDescent="0.3">
      <c r="A21" s="52">
        <v>19</v>
      </c>
      <c r="B21" s="82" t="s">
        <v>24</v>
      </c>
      <c r="C21" s="50">
        <v>10917</v>
      </c>
      <c r="D21" s="42">
        <v>1269</v>
      </c>
      <c r="E21" s="42">
        <v>9079</v>
      </c>
      <c r="F21" s="42">
        <v>1205</v>
      </c>
      <c r="G21" s="42">
        <v>2812</v>
      </c>
      <c r="H21" s="42">
        <v>381</v>
      </c>
      <c r="I21" s="42">
        <v>14476</v>
      </c>
      <c r="J21" s="42">
        <v>2264</v>
      </c>
      <c r="K21" s="45">
        <v>33</v>
      </c>
      <c r="L21" s="47">
        <f t="shared" si="0"/>
        <v>42436</v>
      </c>
    </row>
    <row r="22" spans="1:12" ht="21.95" customHeight="1" thickBot="1" x14ac:dyDescent="0.3">
      <c r="A22" s="52">
        <v>20</v>
      </c>
      <c r="B22" s="82" t="s">
        <v>32</v>
      </c>
      <c r="C22" s="50">
        <v>9951</v>
      </c>
      <c r="D22" s="42">
        <v>876</v>
      </c>
      <c r="E22" s="42">
        <v>6511</v>
      </c>
      <c r="F22" s="42">
        <v>612</v>
      </c>
      <c r="G22" s="42">
        <v>2076</v>
      </c>
      <c r="H22" s="42">
        <v>198</v>
      </c>
      <c r="I22" s="42">
        <v>11394</v>
      </c>
      <c r="J22" s="42">
        <v>1282</v>
      </c>
      <c r="K22" s="45">
        <v>35</v>
      </c>
      <c r="L22" s="47">
        <f t="shared" si="0"/>
        <v>32935</v>
      </c>
    </row>
    <row r="23" spans="1:12" ht="21.95" customHeight="1" thickBot="1" x14ac:dyDescent="0.3">
      <c r="A23" s="52">
        <v>21</v>
      </c>
      <c r="B23" s="82" t="s">
        <v>27</v>
      </c>
      <c r="C23" s="50">
        <v>19811</v>
      </c>
      <c r="D23" s="42">
        <v>2226</v>
      </c>
      <c r="E23" s="42">
        <v>20157</v>
      </c>
      <c r="F23" s="42">
        <v>2131</v>
      </c>
      <c r="G23" s="42">
        <v>5598</v>
      </c>
      <c r="H23" s="42">
        <v>570</v>
      </c>
      <c r="I23" s="42">
        <v>29632</v>
      </c>
      <c r="J23" s="42">
        <v>3945</v>
      </c>
      <c r="K23" s="45">
        <v>8</v>
      </c>
      <c r="L23" s="47">
        <f t="shared" si="0"/>
        <v>84078</v>
      </c>
    </row>
    <row r="24" spans="1:12" ht="21.95" customHeight="1" thickBot="1" x14ac:dyDescent="0.3">
      <c r="A24" s="52">
        <v>22</v>
      </c>
      <c r="B24" s="83" t="s">
        <v>25</v>
      </c>
      <c r="C24" s="50">
        <v>17077</v>
      </c>
      <c r="D24" s="42">
        <v>1871</v>
      </c>
      <c r="E24" s="42">
        <v>11061</v>
      </c>
      <c r="F24" s="42">
        <v>1196</v>
      </c>
      <c r="G24" s="42">
        <v>3988</v>
      </c>
      <c r="H24" s="42">
        <v>466</v>
      </c>
      <c r="I24" s="42">
        <v>19122</v>
      </c>
      <c r="J24" s="42">
        <v>2486</v>
      </c>
      <c r="K24" s="45">
        <v>19</v>
      </c>
      <c r="L24" s="47">
        <f t="shared" si="0"/>
        <v>57286</v>
      </c>
    </row>
    <row r="25" spans="1:12" ht="21.95" customHeight="1" thickBot="1" x14ac:dyDescent="0.3">
      <c r="A25" s="52">
        <v>23</v>
      </c>
      <c r="B25" s="82" t="s">
        <v>23</v>
      </c>
      <c r="C25" s="50">
        <v>8519</v>
      </c>
      <c r="D25" s="42">
        <v>477</v>
      </c>
      <c r="E25" s="42">
        <v>4788</v>
      </c>
      <c r="F25" s="42">
        <v>323</v>
      </c>
      <c r="G25" s="42">
        <v>1342</v>
      </c>
      <c r="H25" s="42">
        <v>88</v>
      </c>
      <c r="I25" s="42">
        <v>12067</v>
      </c>
      <c r="J25" s="42">
        <v>928</v>
      </c>
      <c r="K25" s="45">
        <v>0</v>
      </c>
      <c r="L25" s="47">
        <f t="shared" si="0"/>
        <v>28532</v>
      </c>
    </row>
    <row r="26" spans="1:12" ht="21.95" customHeight="1" thickBot="1" x14ac:dyDescent="0.3">
      <c r="A26" s="52">
        <v>24</v>
      </c>
      <c r="B26" s="82" t="s">
        <v>10</v>
      </c>
      <c r="C26" s="50">
        <v>19314</v>
      </c>
      <c r="D26" s="42">
        <v>2260</v>
      </c>
      <c r="E26" s="42">
        <v>16365</v>
      </c>
      <c r="F26" s="42">
        <v>1841</v>
      </c>
      <c r="G26" s="42">
        <v>5043</v>
      </c>
      <c r="H26" s="42">
        <v>594</v>
      </c>
      <c r="I26" s="42">
        <v>23007</v>
      </c>
      <c r="J26" s="42">
        <v>3063</v>
      </c>
      <c r="K26" s="45">
        <v>162</v>
      </c>
      <c r="L26" s="47">
        <f t="shared" si="0"/>
        <v>71649</v>
      </c>
    </row>
    <row r="27" spans="1:12" ht="21.95" customHeight="1" thickBot="1" x14ac:dyDescent="0.3">
      <c r="A27" s="52">
        <v>25</v>
      </c>
      <c r="B27" s="82" t="s">
        <v>14</v>
      </c>
      <c r="C27" s="50">
        <v>23291</v>
      </c>
      <c r="D27" s="42">
        <v>3124</v>
      </c>
      <c r="E27" s="42">
        <v>17132</v>
      </c>
      <c r="F27" s="42">
        <v>2419</v>
      </c>
      <c r="G27" s="42">
        <v>4864</v>
      </c>
      <c r="H27" s="42">
        <v>649</v>
      </c>
      <c r="I27" s="42">
        <v>33834</v>
      </c>
      <c r="J27" s="42">
        <v>5405</v>
      </c>
      <c r="K27" s="45">
        <v>340</v>
      </c>
      <c r="L27" s="47">
        <f t="shared" si="0"/>
        <v>91058</v>
      </c>
    </row>
    <row r="28" spans="1:12" ht="21.95" customHeight="1" thickBot="1" x14ac:dyDescent="0.3">
      <c r="A28" s="52">
        <v>26</v>
      </c>
      <c r="B28" s="82" t="s">
        <v>29</v>
      </c>
      <c r="C28" s="50">
        <v>19359</v>
      </c>
      <c r="D28" s="42">
        <v>1655</v>
      </c>
      <c r="E28" s="42">
        <v>12340</v>
      </c>
      <c r="F28" s="42">
        <v>1070</v>
      </c>
      <c r="G28" s="42">
        <v>4117</v>
      </c>
      <c r="H28" s="42">
        <v>339</v>
      </c>
      <c r="I28" s="42">
        <v>23838</v>
      </c>
      <c r="J28" s="42">
        <v>2217</v>
      </c>
      <c r="K28" s="45">
        <v>46</v>
      </c>
      <c r="L28" s="47">
        <f t="shared" si="0"/>
        <v>64981</v>
      </c>
    </row>
    <row r="29" spans="1:12" ht="21.95" customHeight="1" thickBot="1" x14ac:dyDescent="0.3">
      <c r="A29" s="52">
        <v>27</v>
      </c>
      <c r="B29" s="82" t="s">
        <v>9</v>
      </c>
      <c r="C29" s="50">
        <v>33025</v>
      </c>
      <c r="D29" s="42">
        <v>3512</v>
      </c>
      <c r="E29" s="42">
        <v>30466</v>
      </c>
      <c r="F29" s="42">
        <v>3164</v>
      </c>
      <c r="G29" s="42">
        <v>7654</v>
      </c>
      <c r="H29" s="42">
        <v>871</v>
      </c>
      <c r="I29" s="42">
        <v>50383</v>
      </c>
      <c r="J29" s="42">
        <v>6274</v>
      </c>
      <c r="K29" s="45">
        <v>21</v>
      </c>
      <c r="L29" s="47">
        <f t="shared" si="0"/>
        <v>135370</v>
      </c>
    </row>
    <row r="30" spans="1:12" ht="21.95" customHeight="1" thickBot="1" x14ac:dyDescent="0.3">
      <c r="A30" s="52">
        <v>28</v>
      </c>
      <c r="B30" s="82" t="s">
        <v>30</v>
      </c>
      <c r="C30" s="50">
        <v>11438</v>
      </c>
      <c r="D30" s="42">
        <v>1297</v>
      </c>
      <c r="E30" s="42">
        <v>8836</v>
      </c>
      <c r="F30" s="42">
        <v>1010</v>
      </c>
      <c r="G30" s="42">
        <v>2537</v>
      </c>
      <c r="H30" s="42">
        <v>329</v>
      </c>
      <c r="I30" s="42">
        <v>14938</v>
      </c>
      <c r="J30" s="42">
        <v>2009</v>
      </c>
      <c r="K30" s="45">
        <v>22</v>
      </c>
      <c r="L30" s="47">
        <f t="shared" si="0"/>
        <v>42416</v>
      </c>
    </row>
    <row r="31" spans="1:12" ht="21.95" customHeight="1" thickBot="1" x14ac:dyDescent="0.3">
      <c r="A31" s="52">
        <v>29</v>
      </c>
      <c r="B31" s="82" t="s">
        <v>11</v>
      </c>
      <c r="C31" s="50">
        <v>12039</v>
      </c>
      <c r="D31" s="42">
        <v>1064</v>
      </c>
      <c r="E31" s="42">
        <v>13446</v>
      </c>
      <c r="F31" s="42">
        <v>1219</v>
      </c>
      <c r="G31" s="42">
        <v>2961</v>
      </c>
      <c r="H31" s="42">
        <v>208</v>
      </c>
      <c r="I31" s="42">
        <v>21607</v>
      </c>
      <c r="J31" s="42">
        <v>2338</v>
      </c>
      <c r="K31" s="45">
        <v>16</v>
      </c>
      <c r="L31" s="47">
        <f t="shared" si="0"/>
        <v>54898</v>
      </c>
    </row>
    <row r="32" spans="1:12" ht="21.95" customHeight="1" thickBot="1" x14ac:dyDescent="0.3">
      <c r="A32" s="52">
        <v>30</v>
      </c>
      <c r="B32" s="83" t="s">
        <v>8</v>
      </c>
      <c r="C32" s="50">
        <v>12065</v>
      </c>
      <c r="D32" s="42">
        <v>1218</v>
      </c>
      <c r="E32" s="42">
        <v>9133</v>
      </c>
      <c r="F32" s="42">
        <v>861</v>
      </c>
      <c r="G32" s="42">
        <v>2811</v>
      </c>
      <c r="H32" s="42">
        <v>302</v>
      </c>
      <c r="I32" s="42">
        <v>14441</v>
      </c>
      <c r="J32" s="42">
        <v>1716</v>
      </c>
      <c r="K32" s="45">
        <v>17</v>
      </c>
      <c r="L32" s="47">
        <f t="shared" si="0"/>
        <v>42564</v>
      </c>
    </row>
    <row r="33" spans="1:13" ht="21.95" customHeight="1" thickBot="1" x14ac:dyDescent="0.3">
      <c r="A33" s="52">
        <v>31</v>
      </c>
      <c r="B33" s="82" t="s">
        <v>12</v>
      </c>
      <c r="C33" s="51">
        <v>10877</v>
      </c>
      <c r="D33" s="43">
        <v>1794</v>
      </c>
      <c r="E33" s="43">
        <v>12571</v>
      </c>
      <c r="F33" s="43">
        <v>2017</v>
      </c>
      <c r="G33" s="43">
        <v>3621</v>
      </c>
      <c r="H33" s="43">
        <v>626</v>
      </c>
      <c r="I33" s="43">
        <v>15663</v>
      </c>
      <c r="J33" s="43">
        <v>2968</v>
      </c>
      <c r="K33" s="46">
        <v>17</v>
      </c>
      <c r="L33" s="47">
        <f t="shared" si="0"/>
        <v>50154</v>
      </c>
    </row>
    <row r="34" spans="1:13" ht="21" thickBot="1" x14ac:dyDescent="0.3">
      <c r="A34" s="184" t="s">
        <v>33</v>
      </c>
      <c r="B34" s="184"/>
      <c r="C34" s="48">
        <f>SUM(C3:C33)</f>
        <v>642742</v>
      </c>
      <c r="D34" s="48">
        <f t="shared" ref="D34:K34" si="1">SUM(D3:D33)</f>
        <v>71764</v>
      </c>
      <c r="E34" s="48">
        <f t="shared" si="1"/>
        <v>513017</v>
      </c>
      <c r="F34" s="48">
        <f t="shared" si="1"/>
        <v>57639</v>
      </c>
      <c r="G34" s="48">
        <f t="shared" si="1"/>
        <v>154429</v>
      </c>
      <c r="H34" s="48">
        <f t="shared" si="1"/>
        <v>17980</v>
      </c>
      <c r="I34" s="48">
        <f t="shared" si="1"/>
        <v>830176</v>
      </c>
      <c r="J34" s="48">
        <f t="shared" si="1"/>
        <v>109655</v>
      </c>
      <c r="K34" s="48">
        <f t="shared" si="1"/>
        <v>1920</v>
      </c>
      <c r="L34" s="48">
        <f>SUM(L3:L33)</f>
        <v>2399322</v>
      </c>
    </row>
    <row r="35" spans="1:13" ht="21" thickBot="1" x14ac:dyDescent="0.3">
      <c r="A35" s="184" t="s">
        <v>48</v>
      </c>
      <c r="B35" s="184"/>
      <c r="C35" s="25">
        <f>C34*100/L34</f>
        <v>26.788484413513483</v>
      </c>
      <c r="D35" s="25">
        <f>D34*100/L34</f>
        <v>2.9910116274514218</v>
      </c>
      <c r="E35" s="25">
        <f>E34*100/L34</f>
        <v>21.381748677334681</v>
      </c>
      <c r="F35" s="25">
        <f>F34*100/L34</f>
        <v>2.4023036507813456</v>
      </c>
      <c r="G35" s="25">
        <f>G34*100/L34</f>
        <v>6.4363599383492502</v>
      </c>
      <c r="H35" s="25">
        <f>H34*100/L34</f>
        <v>0.74937836605507724</v>
      </c>
      <c r="I35" s="25">
        <f>I34*100/L34</f>
        <v>34.600441291331471</v>
      </c>
      <c r="J35" s="25">
        <f>J34*100/L34</f>
        <v>4.5702494287969682</v>
      </c>
      <c r="K35" s="25">
        <f>K34*100/L34</f>
        <v>8.0022606386304138E-2</v>
      </c>
      <c r="L35" s="25">
        <f>L34*100/L34</f>
        <v>100</v>
      </c>
      <c r="M35" s="10"/>
    </row>
    <row r="36" spans="1:13" x14ac:dyDescent="0.25">
      <c r="A36" s="183" t="s">
        <v>84</v>
      </c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</row>
    <row r="37" spans="1:13" x14ac:dyDescent="0.25">
      <c r="A37" s="183" t="s">
        <v>85</v>
      </c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</row>
    <row r="38" spans="1:13" x14ac:dyDescent="0.25">
      <c r="A38" s="183" t="s">
        <v>86</v>
      </c>
      <c r="B38" s="183"/>
      <c r="C38" s="183"/>
      <c r="D38" s="183"/>
      <c r="E38" s="183"/>
      <c r="F38" s="183"/>
      <c r="G38" s="183"/>
      <c r="H38" s="183"/>
      <c r="I38" s="183"/>
      <c r="J38" s="183"/>
      <c r="K38" s="183"/>
      <c r="L38" s="183"/>
    </row>
  </sheetData>
  <mergeCells count="6">
    <mergeCell ref="A38:L38"/>
    <mergeCell ref="A1:L1"/>
    <mergeCell ref="A34:B34"/>
    <mergeCell ref="A35:B35"/>
    <mergeCell ref="A36:L36"/>
    <mergeCell ref="A37:L37"/>
  </mergeCells>
  <pageMargins left="0.39370078740157483" right="0.39370078740157483" top="0.59055118110236215" bottom="0.39370078740157483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0636B-0C2D-41CB-8862-E136A9B431E6}">
  <dimension ref="A1:F34"/>
  <sheetViews>
    <sheetView rightToLeft="1" zoomScale="85" zoomScaleNormal="85" workbookViewId="0">
      <selection activeCell="S16" sqref="S16"/>
    </sheetView>
  </sheetViews>
  <sheetFormatPr defaultColWidth="6.85546875" defaultRowHeight="16.5" x14ac:dyDescent="0.25"/>
  <cols>
    <col min="1" max="1" width="7.140625" style="1" customWidth="1"/>
    <col min="2" max="2" width="5.28515625" style="1" bestFit="1" customWidth="1"/>
    <col min="3" max="3" width="17.140625" style="1" bestFit="1" customWidth="1"/>
    <col min="4" max="5" width="18.7109375" style="1" customWidth="1"/>
    <col min="6" max="6" width="22.5703125" style="1" bestFit="1" customWidth="1"/>
    <col min="7" max="16384" width="6.85546875" style="1"/>
  </cols>
  <sheetData>
    <row r="1" spans="1:6" ht="21" thickBot="1" x14ac:dyDescent="0.3">
      <c r="A1" s="174" t="s">
        <v>72</v>
      </c>
      <c r="B1" s="174"/>
      <c r="C1" s="174"/>
      <c r="D1" s="174"/>
      <c r="E1" s="174"/>
      <c r="F1" s="174"/>
    </row>
    <row r="2" spans="1:6" ht="38.25" thickBot="1" x14ac:dyDescent="0.3">
      <c r="B2" s="20" t="s">
        <v>0</v>
      </c>
      <c r="C2" s="20" t="s">
        <v>51</v>
      </c>
      <c r="D2" s="21" t="s">
        <v>67</v>
      </c>
      <c r="E2" s="21" t="s">
        <v>74</v>
      </c>
      <c r="F2" s="21" t="s">
        <v>75</v>
      </c>
    </row>
    <row r="3" spans="1:6" ht="21" thickBot="1" x14ac:dyDescent="0.3">
      <c r="B3" s="13">
        <v>1</v>
      </c>
      <c r="C3" s="84" t="s">
        <v>7</v>
      </c>
      <c r="D3" s="85">
        <v>98439</v>
      </c>
      <c r="E3" s="86">
        <v>4107000</v>
      </c>
      <c r="F3" s="25">
        <f>D3*1000/E3</f>
        <v>23.968590211833455</v>
      </c>
    </row>
    <row r="4" spans="1:6" ht="21" thickBot="1" x14ac:dyDescent="0.3">
      <c r="B4" s="13">
        <v>2</v>
      </c>
      <c r="C4" s="87" t="s">
        <v>13</v>
      </c>
      <c r="D4" s="88">
        <v>75608</v>
      </c>
      <c r="E4" s="89">
        <v>3555000</v>
      </c>
      <c r="F4" s="25">
        <f t="shared" ref="F4:F34" si="0">D4*1000/E4</f>
        <v>21.268073136427567</v>
      </c>
    </row>
    <row r="5" spans="1:6" ht="21" thickBot="1" x14ac:dyDescent="0.3">
      <c r="B5" s="13">
        <v>3</v>
      </c>
      <c r="C5" s="90" t="s">
        <v>20</v>
      </c>
      <c r="D5" s="88">
        <v>38930</v>
      </c>
      <c r="E5" s="89">
        <v>1300000</v>
      </c>
      <c r="F5" s="25">
        <f t="shared" si="0"/>
        <v>29.946153846153845</v>
      </c>
    </row>
    <row r="6" spans="1:6" ht="21" thickBot="1" x14ac:dyDescent="0.3">
      <c r="B6" s="13">
        <v>4</v>
      </c>
      <c r="C6" s="87" t="s">
        <v>22</v>
      </c>
      <c r="D6" s="88">
        <v>163733</v>
      </c>
      <c r="E6" s="89">
        <v>5453000</v>
      </c>
      <c r="F6" s="25">
        <f t="shared" si="0"/>
        <v>30.026224096827434</v>
      </c>
    </row>
    <row r="7" spans="1:6" ht="21" thickBot="1" x14ac:dyDescent="0.3">
      <c r="B7" s="13">
        <v>5</v>
      </c>
      <c r="C7" s="87" t="s">
        <v>5</v>
      </c>
      <c r="D7" s="88">
        <v>64114</v>
      </c>
      <c r="E7" s="89">
        <v>3063000</v>
      </c>
      <c r="F7" s="25">
        <f t="shared" si="0"/>
        <v>20.931766242246162</v>
      </c>
    </row>
    <row r="8" spans="1:6" ht="21" thickBot="1" x14ac:dyDescent="0.3">
      <c r="B8" s="13">
        <v>6</v>
      </c>
      <c r="C8" s="87" t="s">
        <v>3</v>
      </c>
      <c r="D8" s="88">
        <v>17319</v>
      </c>
      <c r="E8" s="89">
        <v>597000</v>
      </c>
      <c r="F8" s="25">
        <f t="shared" si="0"/>
        <v>29.010050251256281</v>
      </c>
    </row>
    <row r="9" spans="1:6" ht="21" thickBot="1" x14ac:dyDescent="0.3">
      <c r="B9" s="13">
        <v>7</v>
      </c>
      <c r="C9" s="87" t="s">
        <v>2</v>
      </c>
      <c r="D9" s="88">
        <v>36952</v>
      </c>
      <c r="E9" s="89">
        <v>1288000</v>
      </c>
      <c r="F9" s="25">
        <f t="shared" si="0"/>
        <v>28.689440993788821</v>
      </c>
    </row>
    <row r="10" spans="1:6" ht="21" thickBot="1" x14ac:dyDescent="0.3">
      <c r="B10" s="13">
        <v>8</v>
      </c>
      <c r="C10" s="87" t="s">
        <v>18</v>
      </c>
      <c r="D10" s="88">
        <v>372578</v>
      </c>
      <c r="E10" s="89">
        <v>14557000</v>
      </c>
      <c r="F10" s="25">
        <f t="shared" si="0"/>
        <v>25.594421927594972</v>
      </c>
    </row>
    <row r="11" spans="1:6" ht="21" thickBot="1" x14ac:dyDescent="0.3">
      <c r="B11" s="13">
        <v>9</v>
      </c>
      <c r="C11" s="87" t="s">
        <v>15</v>
      </c>
      <c r="D11" s="88">
        <v>26577</v>
      </c>
      <c r="E11" s="89">
        <v>1001000</v>
      </c>
      <c r="F11" s="25">
        <f t="shared" si="0"/>
        <v>26.550449550449549</v>
      </c>
    </row>
    <row r="12" spans="1:6" ht="21" thickBot="1" x14ac:dyDescent="0.3">
      <c r="B12" s="13">
        <v>10</v>
      </c>
      <c r="C12" s="87" t="s">
        <v>6</v>
      </c>
      <c r="D12" s="88">
        <v>22374</v>
      </c>
      <c r="E12" s="89">
        <v>853000</v>
      </c>
      <c r="F12" s="25">
        <f t="shared" si="0"/>
        <v>26.229777256740913</v>
      </c>
    </row>
    <row r="13" spans="1:6" ht="21" thickBot="1" x14ac:dyDescent="0.3">
      <c r="B13" s="13">
        <v>11</v>
      </c>
      <c r="C13" s="87" t="s">
        <v>21</v>
      </c>
      <c r="D13" s="88">
        <v>177746</v>
      </c>
      <c r="E13" s="89">
        <v>7179000</v>
      </c>
      <c r="F13" s="25">
        <f t="shared" si="0"/>
        <v>24.759158657194597</v>
      </c>
    </row>
    <row r="14" spans="1:6" ht="21" thickBot="1" x14ac:dyDescent="0.3">
      <c r="B14" s="13">
        <v>12</v>
      </c>
      <c r="C14" s="87" t="s">
        <v>31</v>
      </c>
      <c r="D14" s="88">
        <v>30536</v>
      </c>
      <c r="E14" s="89">
        <v>873000</v>
      </c>
      <c r="F14" s="25">
        <f t="shared" si="0"/>
        <v>34.978235967926686</v>
      </c>
    </row>
    <row r="15" spans="1:6" ht="21" thickBot="1" x14ac:dyDescent="0.3">
      <c r="B15" s="13">
        <v>13</v>
      </c>
      <c r="C15" s="87" t="s">
        <v>16</v>
      </c>
      <c r="D15" s="88">
        <v>125180</v>
      </c>
      <c r="E15" s="89">
        <v>5152000</v>
      </c>
      <c r="F15" s="25">
        <f t="shared" si="0"/>
        <v>24.297360248447205</v>
      </c>
    </row>
    <row r="16" spans="1:6" ht="21" thickBot="1" x14ac:dyDescent="0.3">
      <c r="B16" s="13">
        <v>14</v>
      </c>
      <c r="C16" s="87" t="s">
        <v>4</v>
      </c>
      <c r="D16" s="88">
        <v>29288</v>
      </c>
      <c r="E16" s="89">
        <v>1124000</v>
      </c>
      <c r="F16" s="25">
        <f t="shared" si="0"/>
        <v>26.056939501779361</v>
      </c>
    </row>
    <row r="17" spans="2:6" ht="21" thickBot="1" x14ac:dyDescent="0.3">
      <c r="B17" s="13">
        <v>15</v>
      </c>
      <c r="C17" s="87" t="s">
        <v>17</v>
      </c>
      <c r="D17" s="88">
        <v>33508</v>
      </c>
      <c r="E17" s="89">
        <v>797000</v>
      </c>
      <c r="F17" s="25">
        <f t="shared" si="0"/>
        <v>42.042659974905895</v>
      </c>
    </row>
    <row r="18" spans="2:6" ht="21" thickBot="1" x14ac:dyDescent="0.3">
      <c r="B18" s="13">
        <v>16</v>
      </c>
      <c r="C18" s="87" t="s">
        <v>26</v>
      </c>
      <c r="D18" s="88">
        <v>67803</v>
      </c>
      <c r="E18" s="89">
        <v>3345000</v>
      </c>
      <c r="F18" s="25">
        <f t="shared" si="0"/>
        <v>20.269955156950672</v>
      </c>
    </row>
    <row r="19" spans="2:6" ht="21" thickBot="1" x14ac:dyDescent="0.3">
      <c r="B19" s="13">
        <v>17</v>
      </c>
      <c r="C19" s="87" t="s">
        <v>28</v>
      </c>
      <c r="D19" s="88">
        <v>180498</v>
      </c>
      <c r="E19" s="89">
        <v>5159000</v>
      </c>
      <c r="F19" s="25">
        <f t="shared" si="0"/>
        <v>34.987012987012989</v>
      </c>
    </row>
    <row r="20" spans="2:6" ht="21" thickBot="1" x14ac:dyDescent="0.3">
      <c r="B20" s="13">
        <v>18</v>
      </c>
      <c r="C20" s="87" t="s">
        <v>19</v>
      </c>
      <c r="D20" s="88">
        <v>39787</v>
      </c>
      <c r="E20" s="89">
        <v>1352000</v>
      </c>
      <c r="F20" s="25">
        <f t="shared" si="0"/>
        <v>29.428254437869821</v>
      </c>
    </row>
    <row r="21" spans="2:6" ht="21" thickBot="1" x14ac:dyDescent="0.3">
      <c r="B21" s="13">
        <v>19</v>
      </c>
      <c r="C21" s="87" t="s">
        <v>24</v>
      </c>
      <c r="D21" s="88">
        <v>42436</v>
      </c>
      <c r="E21" s="89">
        <v>1472000</v>
      </c>
      <c r="F21" s="25">
        <f t="shared" si="0"/>
        <v>28.828804347826086</v>
      </c>
    </row>
    <row r="22" spans="2:6" ht="21" thickBot="1" x14ac:dyDescent="0.3">
      <c r="B22" s="13">
        <v>20</v>
      </c>
      <c r="C22" s="87" t="s">
        <v>32</v>
      </c>
      <c r="D22" s="88">
        <v>32935</v>
      </c>
      <c r="E22" s="89">
        <v>1695000</v>
      </c>
      <c r="F22" s="25">
        <f t="shared" si="0"/>
        <v>19.430678466076696</v>
      </c>
    </row>
    <row r="23" spans="2:6" ht="21" thickBot="1" x14ac:dyDescent="0.3">
      <c r="B23" s="13">
        <v>21</v>
      </c>
      <c r="C23" s="87" t="s">
        <v>27</v>
      </c>
      <c r="D23" s="88">
        <v>84078</v>
      </c>
      <c r="E23" s="89">
        <v>3439000</v>
      </c>
      <c r="F23" s="25">
        <f t="shared" si="0"/>
        <v>24.448386158767082</v>
      </c>
    </row>
    <row r="24" spans="2:6" ht="21" thickBot="1" x14ac:dyDescent="0.3">
      <c r="B24" s="13">
        <v>22</v>
      </c>
      <c r="C24" s="90" t="s">
        <v>25</v>
      </c>
      <c r="D24" s="88">
        <v>57286</v>
      </c>
      <c r="E24" s="89">
        <v>1999000</v>
      </c>
      <c r="F24" s="25">
        <f t="shared" si="0"/>
        <v>28.657328664332166</v>
      </c>
    </row>
    <row r="25" spans="2:6" ht="21" thickBot="1" x14ac:dyDescent="0.3">
      <c r="B25" s="13">
        <v>23</v>
      </c>
      <c r="C25" s="87" t="s">
        <v>23</v>
      </c>
      <c r="D25" s="88">
        <v>28532</v>
      </c>
      <c r="E25" s="89">
        <v>763000</v>
      </c>
      <c r="F25" s="25">
        <f t="shared" si="0"/>
        <v>37.394495412844037</v>
      </c>
    </row>
    <row r="26" spans="2:6" ht="21" thickBot="1" x14ac:dyDescent="0.3">
      <c r="B26" s="13">
        <v>24</v>
      </c>
      <c r="C26" s="87" t="s">
        <v>10</v>
      </c>
      <c r="D26" s="88">
        <v>71649</v>
      </c>
      <c r="E26" s="89">
        <v>2029000</v>
      </c>
      <c r="F26" s="25">
        <f t="shared" si="0"/>
        <v>35.312469196648593</v>
      </c>
    </row>
    <row r="27" spans="2:6" ht="21" thickBot="1" x14ac:dyDescent="0.3">
      <c r="B27" s="13">
        <v>25</v>
      </c>
      <c r="C27" s="87" t="s">
        <v>14</v>
      </c>
      <c r="D27" s="88">
        <v>91058</v>
      </c>
      <c r="E27" s="89">
        <v>2570000</v>
      </c>
      <c r="F27" s="25">
        <f t="shared" si="0"/>
        <v>35.431128404669259</v>
      </c>
    </row>
    <row r="28" spans="2:6" ht="21" thickBot="1" x14ac:dyDescent="0.3">
      <c r="B28" s="13">
        <v>26</v>
      </c>
      <c r="C28" s="87" t="s">
        <v>29</v>
      </c>
      <c r="D28" s="88">
        <v>64982</v>
      </c>
      <c r="E28" s="89">
        <v>1791000</v>
      </c>
      <c r="F28" s="25">
        <f t="shared" si="0"/>
        <v>36.282523729759909</v>
      </c>
    </row>
    <row r="29" spans="2:6" ht="21" thickBot="1" x14ac:dyDescent="0.3">
      <c r="B29" s="13">
        <v>27</v>
      </c>
      <c r="C29" s="87" t="s">
        <v>9</v>
      </c>
      <c r="D29" s="88">
        <v>135370</v>
      </c>
      <c r="E29" s="89">
        <v>3427000</v>
      </c>
      <c r="F29" s="25">
        <f t="shared" si="0"/>
        <v>39.501021301429823</v>
      </c>
    </row>
    <row r="30" spans="2:6" ht="21" thickBot="1" x14ac:dyDescent="0.3">
      <c r="B30" s="13">
        <v>28</v>
      </c>
      <c r="C30" s="87" t="s">
        <v>30</v>
      </c>
      <c r="D30" s="88">
        <v>42416</v>
      </c>
      <c r="E30" s="89">
        <v>1474000</v>
      </c>
      <c r="F30" s="25">
        <f t="shared" si="0"/>
        <v>28.776119402985074</v>
      </c>
    </row>
    <row r="31" spans="2:6" ht="21" thickBot="1" x14ac:dyDescent="0.3">
      <c r="B31" s="13">
        <v>29</v>
      </c>
      <c r="C31" s="91" t="s">
        <v>11</v>
      </c>
      <c r="D31" s="92">
        <v>54898</v>
      </c>
      <c r="E31" s="93">
        <v>2046000</v>
      </c>
      <c r="F31" s="25">
        <f t="shared" si="0"/>
        <v>26.831867057673509</v>
      </c>
    </row>
    <row r="32" spans="2:6" ht="21" thickBot="1" x14ac:dyDescent="0.3">
      <c r="B32" s="13">
        <v>30</v>
      </c>
      <c r="C32" s="94" t="s">
        <v>8</v>
      </c>
      <c r="D32" s="92">
        <v>42564</v>
      </c>
      <c r="E32" s="93">
        <v>1768000</v>
      </c>
      <c r="F32" s="25">
        <f t="shared" si="0"/>
        <v>24.074660633484164</v>
      </c>
    </row>
    <row r="33" spans="2:6" ht="21" thickBot="1" x14ac:dyDescent="0.3">
      <c r="B33" s="13">
        <v>31</v>
      </c>
      <c r="C33" s="95" t="s">
        <v>12</v>
      </c>
      <c r="D33" s="96">
        <v>50154</v>
      </c>
      <c r="E33" s="97">
        <v>1335000</v>
      </c>
      <c r="F33" s="25">
        <f t="shared" si="0"/>
        <v>37.5685393258427</v>
      </c>
    </row>
    <row r="34" spans="2:6" ht="21" thickBot="1" x14ac:dyDescent="0.3">
      <c r="B34" s="63" t="s">
        <v>33</v>
      </c>
      <c r="C34" s="64"/>
      <c r="D34" s="48">
        <v>2399328</v>
      </c>
      <c r="E34" s="48">
        <v>86563000</v>
      </c>
      <c r="F34" s="25">
        <f t="shared" si="0"/>
        <v>27.717708489770455</v>
      </c>
    </row>
  </sheetData>
  <autoFilter ref="B2:F2" xr:uid="{00000000-0009-0000-0000-000017000000}">
    <sortState xmlns:xlrd2="http://schemas.microsoft.com/office/spreadsheetml/2017/richdata2" ref="B3:F34">
      <sortCondition ref="C2"/>
    </sortState>
  </autoFilter>
  <mergeCells count="1">
    <mergeCell ref="A1:F1"/>
  </mergeCells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درصد </vt:lpstr>
      <vt:lpstr>رشد </vt:lpstr>
      <vt:lpstr> مستمر</vt:lpstr>
      <vt:lpstr> بانوان </vt:lpstr>
      <vt:lpstr>خونگيري</vt:lpstr>
      <vt:lpstr>توليد فرآورده</vt:lpstr>
      <vt:lpstr>پخش و توزيع 1404</vt:lpstr>
      <vt:lpstr>گروه خوني</vt:lpstr>
      <vt:lpstr>هزارنفرجمعیت </vt:lpstr>
      <vt:lpstr>پرسنل</vt:lpstr>
      <vt:lpstr>توضیحات</vt:lpstr>
      <vt:lpstr>Sheet1</vt:lpstr>
    </vt:vector>
  </TitlesOfParts>
  <Company>IBTO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f.ameri</dc:creator>
  <cp:lastModifiedBy>Zeinab Zeinali</cp:lastModifiedBy>
  <cp:lastPrinted>2026-04-04T08:34:58Z</cp:lastPrinted>
  <dcterms:created xsi:type="dcterms:W3CDTF">2014-04-28T04:28:06Z</dcterms:created>
  <dcterms:modified xsi:type="dcterms:W3CDTF">2026-05-10T10:54:59Z</dcterms:modified>
</cp:coreProperties>
</file>