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MyWork\پروژه\پروژه های انجام شده نهایی\سالنامه 60 ساله\تقویم 62 ساله\"/>
    </mc:Choice>
  </mc:AlternateContent>
  <xr:revisionPtr revIDLastSave="0" documentId="13_ncr:1_{9788F21C-4DAA-43CD-BF39-66FF505CE171}" xr6:coauthVersionLast="44" xr6:coauthVersionMax="44" xr10:uidLastSave="{00000000-0000-0000-0000-000000000000}"/>
  <bookViews>
    <workbookView xWindow="-120" yWindow="-120" windowWidth="21840" windowHeight="13140" tabRatio="858" firstSheet="26" activeTab="33" xr2:uid="{00000000-000D-0000-FFFF-FFFF00000000}"/>
  </bookViews>
  <sheets>
    <sheet name="poshesh Zarib_chap" sheetId="143" r:id="rId1"/>
    <sheet name="poshesh Zarib" sheetId="72" r:id="rId2"/>
    <sheet name="Chart1" sheetId="113" r:id="rId3"/>
    <sheet name="NofoozZarib_chap" sheetId="144" r:id="rId4"/>
    <sheet name="NofoozZarib" sheetId="86" r:id="rId5"/>
    <sheet name="Chart2" sheetId="112" r:id="rId6"/>
    <sheet name="HemayatNesbat_chap" sheetId="145" r:id="rId7"/>
    <sheet name="HemayatNesbat" sheetId="52" r:id="rId8"/>
    <sheet name="Chart3" sheetId="138" r:id="rId9"/>
    <sheet name="jensiat_chap" sheetId="146" r:id="rId10"/>
    <sheet name="jensiat" sheetId="94" r:id="rId11"/>
    <sheet name="Chart4" sheetId="109" r:id="rId12"/>
    <sheet name="niroye kar_chap" sheetId="147" r:id="rId13"/>
    <sheet name="niroye kar" sheetId="90" r:id="rId14"/>
    <sheet name="Chart5" sheetId="91" r:id="rId15"/>
    <sheet name="Chart6" sheetId="137" r:id="rId16"/>
    <sheet name="kargah shobeh_chap" sheetId="148" r:id="rId17"/>
    <sheet name="kargah shobeh" sheetId="106" r:id="rId18"/>
    <sheet name="Chart7" sheetId="92" r:id="rId19"/>
    <sheet name="boedkargahi_chap" sheetId="149" r:id="rId20"/>
    <sheet name="boedkargahi" sheetId="131" r:id="rId21"/>
    <sheet name="TahtPoshesh_chap" sheetId="150" r:id="rId22"/>
    <sheet name="TahtPoshesh" sheetId="132" r:id="rId23"/>
    <sheet name="Bomehshode1_chap" sheetId="151" r:id="rId24"/>
    <sheet name="Bomehshode1" sheetId="133" r:id="rId25"/>
    <sheet name="Mostamari1_chap" sheetId="152" r:id="rId26"/>
    <sheet name="Mostamari1" sheetId="134" r:id="rId27"/>
    <sheet name="AsnadSader1_chap" sheetId="153" r:id="rId28"/>
    <sheet name="AsnadSader1" sheetId="135" r:id="rId29"/>
    <sheet name="Havades_chap" sheetId="154" r:id="rId30"/>
    <sheet name="Havades" sheetId="57" r:id="rId31"/>
    <sheet name="Chart8" sheetId="139" r:id="rId32"/>
    <sheet name="list interneti-atbaa_chap" sheetId="155" r:id="rId33"/>
    <sheet name="Mostamari_Chap" sheetId="156" r:id="rId34"/>
    <sheet name="MostamariOld" sheetId="142" r:id="rId35"/>
  </sheets>
  <externalReferences>
    <externalReference r:id="rId36"/>
  </externalReferences>
  <definedNames>
    <definedName name="_xlnm.Print_Area" localSheetId="28">AsnadSader1!$A$1:$K$47</definedName>
    <definedName name="_xlnm.Print_Area" localSheetId="27">AsnadSader1_chap!$A$1:$K$80</definedName>
    <definedName name="_xlnm.Print_Area" localSheetId="20">boedkargahi!$A$1:$D$65</definedName>
    <definedName name="_xlnm.Print_Area" localSheetId="19">boedkargahi_chap!$A$1:$D$101</definedName>
    <definedName name="_xlnm.Print_Area" localSheetId="24">Bomehshode1!$A$1:$N$65</definedName>
    <definedName name="_xlnm.Print_Area" localSheetId="23">Bomehshode1_chap!$A$1:$N$98</definedName>
    <definedName name="_xlnm.Print_Area" localSheetId="30">Havades!$A$1:$D$43</definedName>
    <definedName name="_xlnm.Print_Area" localSheetId="29">Havades_chap!$A$1:$D$65</definedName>
    <definedName name="_xlnm.Print_Area" localSheetId="7">HemayatNesbat!$A$1:$D$65</definedName>
    <definedName name="_xlnm.Print_Area" localSheetId="6">HemayatNesbat_chap!$A$1:$D$108</definedName>
    <definedName name="_xlnm.Print_Area" localSheetId="10">jensiat!$A$1:$E$43</definedName>
    <definedName name="_xlnm.Print_Area" localSheetId="9">jensiat_chap!$A$1:$E$50</definedName>
    <definedName name="_xlnm.Print_Area" localSheetId="17">'kargah shobeh'!$A$1:$D$65</definedName>
    <definedName name="_xlnm.Print_Area" localSheetId="16">'kargah shobeh_chap'!$A$1:$D$101</definedName>
    <definedName name="_xlnm.Print_Area" localSheetId="32">'list interneti-atbaa_chap'!$A$1:$P$29</definedName>
    <definedName name="_xlnm.Print_Area" localSheetId="33">Mostamari_Chap!$A$1:$I$41</definedName>
    <definedName name="_xlnm.Print_Area" localSheetId="26">Mostamari1!$A$1:$J$66</definedName>
    <definedName name="_xlnm.Print_Area" localSheetId="25">Mostamari1_chap!$A$1:$J$92</definedName>
    <definedName name="_xlnm.Print_Area" localSheetId="34">MostamariOld!$A$1:$I$40</definedName>
    <definedName name="_xlnm.Print_Area" localSheetId="13">'niroye kar'!$A$1:$F$66</definedName>
    <definedName name="_xlnm.Print_Area" localSheetId="12">'niroye kar_chap'!$A$1:$F$97</definedName>
    <definedName name="_xlnm.Print_Area" localSheetId="4">NofoozZarib!$A$1:$D$65</definedName>
    <definedName name="_xlnm.Print_Area" localSheetId="3">NofoozZarib_chap!$A$1:$D$109</definedName>
    <definedName name="_xlnm.Print_Area" localSheetId="1">'poshesh Zarib'!$A$1:$D$65</definedName>
    <definedName name="_xlnm.Print_Area" localSheetId="0">'poshesh Zarib_chap'!$A$1:$D$107</definedName>
    <definedName name="_xlnm.Print_Area" localSheetId="22">TahtPoshesh!$A$1:$H$66</definedName>
    <definedName name="_xlnm.Print_Area" localSheetId="21">TahtPoshesh_chap!$A$1:$H$110</definedName>
    <definedName name="ا1" localSheetId="27">#REF!</definedName>
    <definedName name="ا1" localSheetId="20">boedkargahi!#REF!</definedName>
    <definedName name="ا1" localSheetId="19">boedkargahi_chap!#REF!</definedName>
    <definedName name="ا1" localSheetId="23">#REF!</definedName>
    <definedName name="ا1" localSheetId="29">#REF!</definedName>
    <definedName name="ا1" localSheetId="7">HemayatNesbat!#REF!</definedName>
    <definedName name="ا1" localSheetId="6">HemayatNesbat_chap!#REF!</definedName>
    <definedName name="ا1" localSheetId="10">#REF!</definedName>
    <definedName name="ا1" localSheetId="9">#REF!</definedName>
    <definedName name="ا1" localSheetId="17">'kargah shobeh'!#REF!</definedName>
    <definedName name="ا1" localSheetId="16">'kargah shobeh_chap'!#REF!</definedName>
    <definedName name="ا1" localSheetId="32">[1]Bomehshode1!#REF!</definedName>
    <definedName name="ا1" localSheetId="33">#REF!</definedName>
    <definedName name="ا1" localSheetId="25">#REF!</definedName>
    <definedName name="ا1" localSheetId="34">#REF!</definedName>
    <definedName name="ا1" localSheetId="13">'niroye kar'!#REF!</definedName>
    <definedName name="ا1" localSheetId="12">'niroye kar_chap'!#REF!</definedName>
    <definedName name="ا1" localSheetId="4">NofoozZarib!#REF!</definedName>
    <definedName name="ا1" localSheetId="3">NofoozZarib_chap!#REF!</definedName>
    <definedName name="ا1" localSheetId="1">'poshesh Zarib'!#REF!</definedName>
    <definedName name="ا1" localSheetId="0">'poshesh Zarib_chap'!#REF!</definedName>
    <definedName name="ا1" localSheetId="22">TahtPoshesh!#REF!</definedName>
    <definedName name="ا1" localSheetId="21">TahtPoshesh_chap!#REF!</definedName>
    <definedName name="ا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56" l="1"/>
  <c r="G15" i="156"/>
  <c r="E15" i="156"/>
  <c r="C15" i="156"/>
  <c r="I14" i="156"/>
  <c r="G14" i="156"/>
  <c r="E14" i="156"/>
  <c r="L15" i="156" l="1"/>
  <c r="M15" i="156"/>
  <c r="N15" i="156"/>
  <c r="O15" i="156"/>
  <c r="K15" i="156"/>
  <c r="O14" i="156" l="1"/>
  <c r="H16" i="156" s="1"/>
  <c r="N14" i="156"/>
  <c r="F16" i="156" s="1"/>
  <c r="M14" i="156"/>
  <c r="D16" i="156" s="1"/>
  <c r="L14" i="156"/>
  <c r="C16" i="156" s="1"/>
  <c r="K14" i="156"/>
  <c r="B16" i="156" s="1"/>
  <c r="O13" i="156"/>
  <c r="N13" i="156"/>
  <c r="M13" i="156"/>
  <c r="L13" i="156"/>
  <c r="K13" i="156"/>
  <c r="I13" i="156"/>
  <c r="G13" i="156"/>
  <c r="E13" i="156"/>
  <c r="C13" i="156"/>
  <c r="O12" i="156"/>
  <c r="N12" i="156"/>
  <c r="M12" i="156"/>
  <c r="L12" i="156"/>
  <c r="K12" i="156"/>
  <c r="I12" i="156"/>
  <c r="G12" i="156"/>
  <c r="E12" i="156"/>
  <c r="C12" i="156"/>
  <c r="O11" i="156"/>
  <c r="N11" i="156"/>
  <c r="M11" i="156"/>
  <c r="K11" i="156"/>
  <c r="I11" i="156"/>
  <c r="G11" i="156"/>
  <c r="E11" i="156"/>
  <c r="C11" i="156"/>
  <c r="O10" i="156"/>
  <c r="N10" i="156"/>
  <c r="M10" i="156"/>
  <c r="K10" i="156"/>
  <c r="I10" i="156"/>
  <c r="G10" i="156"/>
  <c r="E10" i="156"/>
  <c r="C10" i="156"/>
  <c r="L11" i="156" s="1"/>
  <c r="O9" i="156"/>
  <c r="N9" i="156"/>
  <c r="M9" i="156"/>
  <c r="L9" i="156"/>
  <c r="K9" i="156"/>
  <c r="I9" i="156"/>
  <c r="G9" i="156"/>
  <c r="E9" i="156"/>
  <c r="C9" i="156"/>
  <c r="O8" i="156"/>
  <c r="N8" i="156"/>
  <c r="M8" i="156"/>
  <c r="L8" i="156"/>
  <c r="K8" i="156"/>
  <c r="I8" i="156"/>
  <c r="G8" i="156"/>
  <c r="E8" i="156"/>
  <c r="C8" i="156"/>
  <c r="O7" i="156"/>
  <c r="N7" i="156"/>
  <c r="M7" i="156"/>
  <c r="K7" i="156"/>
  <c r="I7" i="156"/>
  <c r="G7" i="156"/>
  <c r="E7" i="156"/>
  <c r="C7" i="156"/>
  <c r="O6" i="156"/>
  <c r="N6" i="156"/>
  <c r="M6" i="156"/>
  <c r="K6" i="156"/>
  <c r="I6" i="156"/>
  <c r="G6" i="156"/>
  <c r="E6" i="156"/>
  <c r="C6" i="156"/>
  <c r="L7" i="156" s="1"/>
  <c r="O5" i="156"/>
  <c r="N5" i="156"/>
  <c r="M5" i="156"/>
  <c r="K5" i="156"/>
  <c r="I5" i="156"/>
  <c r="G5" i="156"/>
  <c r="E5" i="156"/>
  <c r="C5" i="156"/>
  <c r="L5" i="156" s="1"/>
  <c r="O4" i="156"/>
  <c r="N4" i="156"/>
  <c r="M4" i="156"/>
  <c r="L4" i="156"/>
  <c r="K4" i="156"/>
  <c r="I4" i="156"/>
  <c r="G4" i="156"/>
  <c r="E4" i="156"/>
  <c r="C4" i="156"/>
  <c r="I3" i="156"/>
  <c r="G3" i="156"/>
  <c r="E3" i="156"/>
  <c r="C3" i="156"/>
  <c r="L6" i="156" l="1"/>
  <c r="L10" i="156"/>
  <c r="H15" i="142"/>
  <c r="Q13" i="142"/>
  <c r="P13" i="142"/>
  <c r="O14" i="142"/>
  <c r="O13" i="142"/>
  <c r="O12" i="142"/>
  <c r="O11" i="142"/>
  <c r="F15" i="142"/>
  <c r="D15" i="142"/>
  <c r="C15" i="142"/>
  <c r="B15" i="142"/>
  <c r="K14" i="142"/>
  <c r="L14" i="142"/>
  <c r="M14" i="142"/>
  <c r="N14" i="142"/>
  <c r="P14" i="142"/>
  <c r="Q14" i="142"/>
  <c r="I14" i="142"/>
  <c r="I44" i="142"/>
  <c r="G14" i="142"/>
  <c r="G44" i="142"/>
  <c r="E14" i="142"/>
  <c r="E44" i="142"/>
  <c r="B27" i="155" l="1"/>
  <c r="C27" i="155"/>
  <c r="D27" i="155"/>
  <c r="E27" i="155"/>
  <c r="F27" i="155"/>
  <c r="G27" i="155"/>
  <c r="H27" i="155"/>
  <c r="K27" i="155"/>
  <c r="L27" i="155"/>
  <c r="M27" i="155"/>
  <c r="N27" i="155"/>
  <c r="O27" i="155"/>
  <c r="J27" i="155"/>
  <c r="I27" i="155"/>
  <c r="P27" i="155"/>
  <c r="Q25" i="155"/>
  <c r="R25" i="155"/>
  <c r="S25" i="155"/>
  <c r="T25" i="155"/>
  <c r="U25" i="155"/>
  <c r="V25" i="155"/>
  <c r="W25" i="155"/>
  <c r="X25" i="155"/>
  <c r="Y25" i="155"/>
  <c r="Z25" i="155"/>
  <c r="AA25" i="155"/>
  <c r="AB25" i="155"/>
  <c r="AC25" i="155"/>
  <c r="AD25" i="155"/>
  <c r="AE25" i="155"/>
  <c r="Q26" i="155"/>
  <c r="R26" i="155"/>
  <c r="S26" i="155"/>
  <c r="T26" i="155"/>
  <c r="U26" i="155"/>
  <c r="V26" i="155"/>
  <c r="W26" i="155"/>
  <c r="X26" i="155"/>
  <c r="Y26" i="155"/>
  <c r="Z26" i="155"/>
  <c r="AA26" i="155"/>
  <c r="AB26" i="155"/>
  <c r="AC26" i="155"/>
  <c r="AD26" i="155"/>
  <c r="AE26" i="155"/>
  <c r="K13" i="155"/>
  <c r="I13" i="155"/>
  <c r="G13" i="155"/>
  <c r="Q11" i="155"/>
  <c r="R11" i="155"/>
  <c r="S11" i="155"/>
  <c r="Q12" i="155"/>
  <c r="R12" i="155"/>
  <c r="S12" i="155"/>
  <c r="C64" i="154"/>
  <c r="B64" i="154"/>
  <c r="E62" i="154"/>
  <c r="F62" i="154"/>
  <c r="E63" i="154"/>
  <c r="F63" i="154"/>
  <c r="B75" i="153"/>
  <c r="C75" i="153"/>
  <c r="D75" i="153"/>
  <c r="E75" i="153"/>
  <c r="F75" i="153"/>
  <c r="G75" i="153"/>
  <c r="H75" i="153"/>
  <c r="I75" i="153"/>
  <c r="J75" i="153"/>
  <c r="K75" i="153"/>
  <c r="L73" i="153"/>
  <c r="M73" i="153"/>
  <c r="N73" i="153"/>
  <c r="O73" i="153"/>
  <c r="P73" i="153"/>
  <c r="Q73" i="153"/>
  <c r="R73" i="153"/>
  <c r="S73" i="153"/>
  <c r="T73" i="153"/>
  <c r="U73" i="153"/>
  <c r="L74" i="153"/>
  <c r="M74" i="153"/>
  <c r="N74" i="153"/>
  <c r="O74" i="153"/>
  <c r="P74" i="153"/>
  <c r="Q74" i="153"/>
  <c r="R74" i="153"/>
  <c r="S74" i="153"/>
  <c r="T74" i="153"/>
  <c r="U74" i="153"/>
  <c r="J92" i="152"/>
  <c r="G92" i="152"/>
  <c r="F92" i="152"/>
  <c r="E92" i="152"/>
  <c r="D92" i="152"/>
  <c r="C92" i="152"/>
  <c r="B92" i="152"/>
  <c r="K90" i="152"/>
  <c r="L90" i="152"/>
  <c r="M90" i="152"/>
  <c r="N90" i="152"/>
  <c r="O90" i="152"/>
  <c r="P90" i="152"/>
  <c r="Q90" i="152"/>
  <c r="S90" i="152"/>
  <c r="K91" i="152"/>
  <c r="L91" i="152"/>
  <c r="M91" i="152"/>
  <c r="N91" i="152"/>
  <c r="O91" i="152"/>
  <c r="P91" i="152"/>
  <c r="Q91" i="152"/>
  <c r="S91" i="152"/>
  <c r="N96" i="151"/>
  <c r="M96" i="151"/>
  <c r="L96" i="151"/>
  <c r="K96" i="151"/>
  <c r="J96" i="151"/>
  <c r="I96" i="151"/>
  <c r="H96" i="151"/>
  <c r="G96" i="151"/>
  <c r="F96" i="151"/>
  <c r="E96" i="151"/>
  <c r="D96" i="151"/>
  <c r="C96" i="151"/>
  <c r="B96" i="151"/>
  <c r="O94" i="151"/>
  <c r="P94" i="151"/>
  <c r="Q94" i="151"/>
  <c r="R94" i="151"/>
  <c r="S94" i="151"/>
  <c r="T94" i="151"/>
  <c r="U94" i="151"/>
  <c r="V94" i="151"/>
  <c r="W94" i="151"/>
  <c r="X94" i="151"/>
  <c r="Y94" i="151"/>
  <c r="Z94" i="151"/>
  <c r="AA94" i="151"/>
  <c r="O95" i="151"/>
  <c r="P95" i="151"/>
  <c r="Q95" i="151"/>
  <c r="R95" i="151"/>
  <c r="S95" i="151"/>
  <c r="T95" i="151"/>
  <c r="U95" i="151"/>
  <c r="V95" i="151"/>
  <c r="W95" i="151"/>
  <c r="X95" i="151"/>
  <c r="Y95" i="151"/>
  <c r="Z95" i="151"/>
  <c r="AA95" i="151"/>
  <c r="H108" i="150"/>
  <c r="G108" i="150"/>
  <c r="F108" i="150"/>
  <c r="E108" i="150"/>
  <c r="C108" i="150"/>
  <c r="B108" i="150"/>
  <c r="I106" i="150"/>
  <c r="J106" i="150"/>
  <c r="K106" i="150"/>
  <c r="L106" i="150"/>
  <c r="M106" i="150"/>
  <c r="N106" i="150"/>
  <c r="O106" i="150"/>
  <c r="I107" i="150"/>
  <c r="J107" i="150"/>
  <c r="K107" i="150"/>
  <c r="L107" i="150"/>
  <c r="M107" i="150"/>
  <c r="N107" i="150"/>
  <c r="O107" i="150"/>
  <c r="D64" i="131"/>
  <c r="D65" i="131"/>
  <c r="C101" i="149"/>
  <c r="B101" i="149"/>
  <c r="D99" i="149"/>
  <c r="E99" i="149"/>
  <c r="F99" i="149"/>
  <c r="D100" i="149"/>
  <c r="E100" i="149"/>
  <c r="F100" i="149"/>
  <c r="B101" i="148"/>
  <c r="E99" i="148"/>
  <c r="F99" i="148"/>
  <c r="E100" i="148"/>
  <c r="F100" i="148"/>
  <c r="C101" i="148" s="1"/>
  <c r="K64" i="90"/>
  <c r="L64" i="90"/>
  <c r="K65" i="90"/>
  <c r="L65" i="90"/>
  <c r="F64" i="90"/>
  <c r="F65" i="90"/>
  <c r="B96" i="147"/>
  <c r="C96" i="147"/>
  <c r="E96" i="147"/>
  <c r="F94" i="147"/>
  <c r="G94" i="147"/>
  <c r="H94" i="147"/>
  <c r="I94" i="147"/>
  <c r="J94" i="147"/>
  <c r="F95" i="147"/>
  <c r="G95" i="147"/>
  <c r="H95" i="147"/>
  <c r="J95" i="147"/>
  <c r="E41" i="94"/>
  <c r="E42" i="94"/>
  <c r="C50" i="146"/>
  <c r="F48" i="146"/>
  <c r="G48" i="146"/>
  <c r="H48" i="146"/>
  <c r="F49" i="146"/>
  <c r="B50" i="146" s="1"/>
  <c r="G49" i="146"/>
  <c r="E48" i="146"/>
  <c r="E49" i="146"/>
  <c r="C104" i="144"/>
  <c r="D41" i="57" l="1"/>
  <c r="D42" i="57"/>
  <c r="D62" i="154"/>
  <c r="D63" i="154"/>
  <c r="K46" i="135"/>
  <c r="K47" i="135"/>
  <c r="K73" i="153"/>
  <c r="K74" i="153"/>
  <c r="J65" i="134"/>
  <c r="J66" i="134"/>
  <c r="I65" i="134"/>
  <c r="I66" i="134"/>
  <c r="F65" i="134"/>
  <c r="F66" i="134"/>
  <c r="J90" i="152"/>
  <c r="J91" i="152"/>
  <c r="I90" i="152"/>
  <c r="I91" i="152"/>
  <c r="F90" i="152"/>
  <c r="F91" i="152"/>
  <c r="N64" i="133"/>
  <c r="N65" i="133"/>
  <c r="N94" i="151"/>
  <c r="N95" i="151"/>
  <c r="D65" i="106"/>
  <c r="D64" i="106"/>
  <c r="D100" i="148"/>
  <c r="D99" i="148"/>
  <c r="D64" i="90"/>
  <c r="D65" i="90"/>
  <c r="D94" i="147"/>
  <c r="D95" i="147"/>
  <c r="I95" i="147" s="1"/>
  <c r="D96" i="147" s="1"/>
  <c r="D42" i="94"/>
  <c r="D41" i="94"/>
  <c r="D49" i="146"/>
  <c r="H49" i="146" s="1"/>
  <c r="D50" i="146" s="1"/>
  <c r="D48" i="146"/>
  <c r="R91" i="152" l="1"/>
  <c r="D64" i="52"/>
  <c r="D65" i="52"/>
  <c r="E104" i="145"/>
  <c r="F104" i="145"/>
  <c r="E105" i="145"/>
  <c r="F105" i="145"/>
  <c r="D104" i="145"/>
  <c r="D105" i="145"/>
  <c r="D64" i="86" l="1"/>
  <c r="D65" i="86"/>
  <c r="E91" i="144" l="1"/>
  <c r="D102" i="144"/>
  <c r="E102" i="144"/>
  <c r="F102" i="144"/>
  <c r="D103" i="144"/>
  <c r="E103" i="144"/>
  <c r="B104" i="144" s="1"/>
  <c r="F103" i="144"/>
  <c r="D64" i="72"/>
  <c r="D65" i="72"/>
  <c r="F103" i="143"/>
  <c r="E103" i="143"/>
  <c r="E104" i="143"/>
  <c r="F104" i="143"/>
  <c r="E105" i="143"/>
  <c r="F105" i="143"/>
  <c r="D104" i="143"/>
  <c r="D105" i="143"/>
  <c r="D94" i="143" l="1"/>
  <c r="D95" i="143"/>
  <c r="D96" i="143"/>
  <c r="D97" i="143"/>
  <c r="D98" i="143"/>
  <c r="D99" i="143"/>
  <c r="D100" i="143"/>
  <c r="D101" i="143"/>
  <c r="D102" i="143"/>
  <c r="D103" i="143"/>
  <c r="D54" i="72"/>
  <c r="D55" i="72"/>
  <c r="D56" i="72"/>
  <c r="D57" i="72"/>
  <c r="D58" i="72"/>
  <c r="D59" i="72"/>
  <c r="D60" i="72"/>
  <c r="D61" i="72"/>
  <c r="D62" i="72"/>
  <c r="D63" i="72"/>
  <c r="D53" i="72"/>
  <c r="L81" i="152"/>
  <c r="L80" i="152"/>
  <c r="L82" i="152" l="1"/>
  <c r="L83" i="152"/>
  <c r="L84" i="152"/>
  <c r="L85" i="152"/>
  <c r="L86" i="152"/>
  <c r="L87" i="152"/>
  <c r="L88" i="152"/>
  <c r="L89" i="152"/>
  <c r="K3" i="90" l="1"/>
  <c r="D93" i="143"/>
  <c r="AE24" i="155"/>
  <c r="AD24" i="155"/>
  <c r="AC24" i="155"/>
  <c r="AB24" i="155"/>
  <c r="AA24" i="155"/>
  <c r="Z24" i="155"/>
  <c r="Y24" i="155"/>
  <c r="X24" i="155"/>
  <c r="W24" i="155"/>
  <c r="V24" i="155"/>
  <c r="U24" i="155"/>
  <c r="T24" i="155"/>
  <c r="S24" i="155"/>
  <c r="R24" i="155"/>
  <c r="Q24" i="155"/>
  <c r="AE23" i="155"/>
  <c r="AD23" i="155"/>
  <c r="AC23" i="155"/>
  <c r="AB23" i="155"/>
  <c r="AA23" i="155"/>
  <c r="Z23" i="155"/>
  <c r="Y23" i="155"/>
  <c r="X23" i="155"/>
  <c r="W23" i="155"/>
  <c r="V23" i="155"/>
  <c r="U23" i="155"/>
  <c r="T23" i="155"/>
  <c r="S23" i="155"/>
  <c r="R23" i="155"/>
  <c r="Q23" i="155"/>
  <c r="AE22" i="155"/>
  <c r="AD22" i="155"/>
  <c r="AC22" i="155"/>
  <c r="AB22" i="155"/>
  <c r="AA22" i="155"/>
  <c r="Z22" i="155"/>
  <c r="Y22" i="155"/>
  <c r="X22" i="155"/>
  <c r="W22" i="155"/>
  <c r="V22" i="155"/>
  <c r="U22" i="155"/>
  <c r="T22" i="155"/>
  <c r="S22" i="155"/>
  <c r="R22" i="155"/>
  <c r="Q22" i="155"/>
  <c r="AE21" i="155"/>
  <c r="AD21" i="155"/>
  <c r="AC21" i="155"/>
  <c r="AB21" i="155"/>
  <c r="AA21" i="155"/>
  <c r="Z21" i="155"/>
  <c r="Y21" i="155"/>
  <c r="X21" i="155"/>
  <c r="W21" i="155"/>
  <c r="V21" i="155"/>
  <c r="U21" i="155"/>
  <c r="T21" i="155"/>
  <c r="S21" i="155"/>
  <c r="R21" i="155"/>
  <c r="Q21" i="155"/>
  <c r="AD20" i="155"/>
  <c r="AC20" i="155"/>
  <c r="AA20" i="155"/>
  <c r="Z20" i="155"/>
  <c r="X20" i="155"/>
  <c r="W20" i="155"/>
  <c r="U20" i="155"/>
  <c r="T20" i="155"/>
  <c r="S20" i="155"/>
  <c r="R20" i="155"/>
  <c r="Q20" i="155"/>
  <c r="AA19" i="155"/>
  <c r="Z19" i="155"/>
  <c r="X19" i="155"/>
  <c r="W19" i="155"/>
  <c r="U19" i="155"/>
  <c r="T19" i="155"/>
  <c r="R19" i="155"/>
  <c r="Q19" i="155"/>
  <c r="P19" i="155"/>
  <c r="AE20" i="155" s="1"/>
  <c r="M19" i="155"/>
  <c r="AB20" i="155" s="1"/>
  <c r="J19" i="155"/>
  <c r="G19" i="155"/>
  <c r="V20" i="155" s="1"/>
  <c r="D19" i="155"/>
  <c r="S19" i="155" s="1"/>
  <c r="O18" i="155"/>
  <c r="P18" i="155" s="1"/>
  <c r="N18" i="155"/>
  <c r="AC19" i="155" s="1"/>
  <c r="M18" i="155"/>
  <c r="J18" i="155"/>
  <c r="G18" i="155"/>
  <c r="V19" i="155" s="1"/>
  <c r="D18" i="155"/>
  <c r="S10" i="155"/>
  <c r="R10" i="155"/>
  <c r="Q10" i="155"/>
  <c r="S9" i="155"/>
  <c r="R9" i="155"/>
  <c r="Q9" i="155"/>
  <c r="S8" i="155"/>
  <c r="R8" i="155"/>
  <c r="Q8" i="155"/>
  <c r="S7" i="155"/>
  <c r="R7" i="155"/>
  <c r="Q7" i="155"/>
  <c r="S6" i="155"/>
  <c r="R6" i="155"/>
  <c r="Q6" i="155"/>
  <c r="S5" i="155"/>
  <c r="R5" i="155"/>
  <c r="Q5" i="155"/>
  <c r="S4" i="155"/>
  <c r="R4" i="155"/>
  <c r="Q4" i="155"/>
  <c r="C101" i="154"/>
  <c r="F61" i="154"/>
  <c r="E61" i="154"/>
  <c r="D61" i="154"/>
  <c r="F60" i="154"/>
  <c r="E60" i="154"/>
  <c r="D60" i="154"/>
  <c r="F59" i="154"/>
  <c r="E59" i="154"/>
  <c r="D59" i="154"/>
  <c r="F58" i="154"/>
  <c r="E58" i="154"/>
  <c r="D58" i="154"/>
  <c r="F57" i="154"/>
  <c r="E57" i="154"/>
  <c r="D57" i="154"/>
  <c r="F56" i="154"/>
  <c r="E56" i="154"/>
  <c r="D56" i="154"/>
  <c r="F55" i="154"/>
  <c r="E55" i="154"/>
  <c r="D55" i="154"/>
  <c r="F54" i="154"/>
  <c r="E54" i="154"/>
  <c r="D54" i="154"/>
  <c r="F53" i="154"/>
  <c r="E53" i="154"/>
  <c r="D53" i="154"/>
  <c r="F52" i="154"/>
  <c r="E52" i="154"/>
  <c r="D52" i="154"/>
  <c r="F51" i="154"/>
  <c r="E51" i="154"/>
  <c r="F43" i="154"/>
  <c r="E43" i="154"/>
  <c r="F42" i="154"/>
  <c r="E42" i="154"/>
  <c r="F41" i="154"/>
  <c r="E41" i="154"/>
  <c r="F40" i="154"/>
  <c r="E40" i="154"/>
  <c r="F39" i="154"/>
  <c r="E39" i="154"/>
  <c r="F38" i="154"/>
  <c r="E38" i="154"/>
  <c r="F37" i="154"/>
  <c r="E37" i="154"/>
  <c r="F36" i="154"/>
  <c r="E36" i="154"/>
  <c r="B44" i="154" s="1"/>
  <c r="F35" i="154"/>
  <c r="E35" i="154"/>
  <c r="F34" i="154"/>
  <c r="E34" i="154"/>
  <c r="F26" i="154"/>
  <c r="E26" i="154"/>
  <c r="F25" i="154"/>
  <c r="E25" i="154"/>
  <c r="F24" i="154"/>
  <c r="E24" i="154"/>
  <c r="F23" i="154"/>
  <c r="E23" i="154"/>
  <c r="F22" i="154"/>
  <c r="E22" i="154"/>
  <c r="F21" i="154"/>
  <c r="E21" i="154"/>
  <c r="F20" i="154"/>
  <c r="E20" i="154"/>
  <c r="D20" i="154"/>
  <c r="F19" i="154"/>
  <c r="E19" i="154"/>
  <c r="D19" i="154"/>
  <c r="F18" i="154"/>
  <c r="E18" i="154"/>
  <c r="B27" i="154" s="1"/>
  <c r="D18" i="154"/>
  <c r="F17" i="154"/>
  <c r="E17" i="154"/>
  <c r="D17" i="154"/>
  <c r="F9" i="154"/>
  <c r="E9" i="154"/>
  <c r="D9" i="154"/>
  <c r="F8" i="154"/>
  <c r="E8" i="154"/>
  <c r="D8" i="154"/>
  <c r="F7" i="154"/>
  <c r="E7" i="154"/>
  <c r="D7" i="154"/>
  <c r="F6" i="154"/>
  <c r="E6" i="154"/>
  <c r="D6" i="154"/>
  <c r="F5" i="154"/>
  <c r="E5" i="154"/>
  <c r="D5" i="154"/>
  <c r="F4" i="154"/>
  <c r="E4" i="154"/>
  <c r="D4" i="154"/>
  <c r="D3" i="154"/>
  <c r="C93" i="153"/>
  <c r="T72" i="153"/>
  <c r="S72" i="153"/>
  <c r="R72" i="153"/>
  <c r="Q72" i="153"/>
  <c r="P72" i="153"/>
  <c r="O72" i="153"/>
  <c r="N72" i="153"/>
  <c r="M72" i="153"/>
  <c r="L72" i="153"/>
  <c r="K72" i="153"/>
  <c r="T71" i="153"/>
  <c r="S71" i="153"/>
  <c r="R71" i="153"/>
  <c r="Q71" i="153"/>
  <c r="P71" i="153"/>
  <c r="O71" i="153"/>
  <c r="N71" i="153"/>
  <c r="M71" i="153"/>
  <c r="L71" i="153"/>
  <c r="K71" i="153"/>
  <c r="U71" i="153" s="1"/>
  <c r="T70" i="153"/>
  <c r="S70" i="153"/>
  <c r="R70" i="153"/>
  <c r="Q70" i="153"/>
  <c r="P70" i="153"/>
  <c r="O70" i="153"/>
  <c r="N70" i="153"/>
  <c r="M70" i="153"/>
  <c r="L70" i="153"/>
  <c r="K70" i="153"/>
  <c r="U70" i="153" s="1"/>
  <c r="T69" i="153"/>
  <c r="S69" i="153"/>
  <c r="R69" i="153"/>
  <c r="Q69" i="153"/>
  <c r="P69" i="153"/>
  <c r="O69" i="153"/>
  <c r="N69" i="153"/>
  <c r="M69" i="153"/>
  <c r="L69" i="153"/>
  <c r="K69" i="153"/>
  <c r="T68" i="153"/>
  <c r="S68" i="153"/>
  <c r="R68" i="153"/>
  <c r="Q68" i="153"/>
  <c r="P68" i="153"/>
  <c r="O68" i="153"/>
  <c r="N68" i="153"/>
  <c r="M68" i="153"/>
  <c r="L68" i="153"/>
  <c r="K68" i="153"/>
  <c r="U69" i="153" s="1"/>
  <c r="T67" i="153"/>
  <c r="S67" i="153"/>
  <c r="R67" i="153"/>
  <c r="Q67" i="153"/>
  <c r="P67" i="153"/>
  <c r="O67" i="153"/>
  <c r="N67" i="153"/>
  <c r="M67" i="153"/>
  <c r="L67" i="153"/>
  <c r="K67" i="153"/>
  <c r="T66" i="153"/>
  <c r="S66" i="153"/>
  <c r="R66" i="153"/>
  <c r="Q66" i="153"/>
  <c r="P66" i="153"/>
  <c r="O66" i="153"/>
  <c r="N66" i="153"/>
  <c r="M66" i="153"/>
  <c r="L66" i="153"/>
  <c r="K66" i="153"/>
  <c r="U66" i="153" s="1"/>
  <c r="T65" i="153"/>
  <c r="S65" i="153"/>
  <c r="R65" i="153"/>
  <c r="Q65" i="153"/>
  <c r="P65" i="153"/>
  <c r="O65" i="153"/>
  <c r="N65" i="153"/>
  <c r="M65" i="153"/>
  <c r="L65" i="153"/>
  <c r="K65" i="153"/>
  <c r="T64" i="153"/>
  <c r="S64" i="153"/>
  <c r="R64" i="153"/>
  <c r="Q64" i="153"/>
  <c r="P64" i="153"/>
  <c r="O64" i="153"/>
  <c r="N64" i="153"/>
  <c r="M64" i="153"/>
  <c r="L64" i="153"/>
  <c r="K64" i="153"/>
  <c r="U65" i="153" s="1"/>
  <c r="S63" i="153"/>
  <c r="R63" i="153"/>
  <c r="Q63" i="153"/>
  <c r="P63" i="153"/>
  <c r="O63" i="153"/>
  <c r="N63" i="153"/>
  <c r="M63" i="153"/>
  <c r="L63" i="153"/>
  <c r="K63" i="153"/>
  <c r="S62" i="153"/>
  <c r="R62" i="153"/>
  <c r="Q62" i="153"/>
  <c r="P62" i="153"/>
  <c r="O62" i="153"/>
  <c r="N62" i="153"/>
  <c r="M62" i="153"/>
  <c r="L62" i="153"/>
  <c r="J62" i="153"/>
  <c r="S52" i="153"/>
  <c r="R52" i="153"/>
  <c r="Q52" i="153"/>
  <c r="P52" i="153"/>
  <c r="O52" i="153"/>
  <c r="N52" i="153"/>
  <c r="M52" i="153"/>
  <c r="L52" i="153"/>
  <c r="K52" i="153"/>
  <c r="J52" i="153"/>
  <c r="S51" i="153"/>
  <c r="R51" i="153"/>
  <c r="Q51" i="153"/>
  <c r="P51" i="153"/>
  <c r="O51" i="153"/>
  <c r="N51" i="153"/>
  <c r="M51" i="153"/>
  <c r="L51" i="153"/>
  <c r="J51" i="153"/>
  <c r="S50" i="153"/>
  <c r="R50" i="153"/>
  <c r="Q50" i="153"/>
  <c r="P50" i="153"/>
  <c r="O50" i="153"/>
  <c r="N50" i="153"/>
  <c r="M50" i="153"/>
  <c r="L50" i="153"/>
  <c r="K50" i="153"/>
  <c r="J50" i="153"/>
  <c r="T49" i="153"/>
  <c r="S49" i="153"/>
  <c r="R49" i="153"/>
  <c r="Q49" i="153"/>
  <c r="P49" i="153"/>
  <c r="O49" i="153"/>
  <c r="N49" i="153"/>
  <c r="M49" i="153"/>
  <c r="L49" i="153"/>
  <c r="J49" i="153"/>
  <c r="T50" i="153" s="1"/>
  <c r="S48" i="153"/>
  <c r="R48" i="153"/>
  <c r="Q48" i="153"/>
  <c r="P48" i="153"/>
  <c r="O48" i="153"/>
  <c r="N48" i="153"/>
  <c r="M48" i="153"/>
  <c r="L48" i="153"/>
  <c r="K48" i="153"/>
  <c r="J48" i="153"/>
  <c r="T48" i="153" s="1"/>
  <c r="S47" i="153"/>
  <c r="R47" i="153"/>
  <c r="Q47" i="153"/>
  <c r="P47" i="153"/>
  <c r="O47" i="153"/>
  <c r="N47" i="153"/>
  <c r="M47" i="153"/>
  <c r="L47" i="153"/>
  <c r="J47" i="153"/>
  <c r="S46" i="153"/>
  <c r="R46" i="153"/>
  <c r="Q46" i="153"/>
  <c r="G53" i="153" s="1"/>
  <c r="P46" i="153"/>
  <c r="O46" i="153"/>
  <c r="N46" i="153"/>
  <c r="M46" i="153"/>
  <c r="L46" i="153"/>
  <c r="K46" i="153"/>
  <c r="J46" i="153"/>
  <c r="T46" i="153" s="1"/>
  <c r="T45" i="153"/>
  <c r="S45" i="153"/>
  <c r="R45" i="153"/>
  <c r="Q45" i="153"/>
  <c r="P45" i="153"/>
  <c r="O45" i="153"/>
  <c r="N45" i="153"/>
  <c r="M45" i="153"/>
  <c r="L45" i="153"/>
  <c r="J45" i="153"/>
  <c r="K45" i="153" s="1"/>
  <c r="S44" i="153"/>
  <c r="R44" i="153"/>
  <c r="Q44" i="153"/>
  <c r="P44" i="153"/>
  <c r="O44" i="153"/>
  <c r="N44" i="153"/>
  <c r="M44" i="153"/>
  <c r="C53" i="153" s="1"/>
  <c r="L44" i="153"/>
  <c r="K44" i="153"/>
  <c r="U44" i="153" s="1"/>
  <c r="J44" i="153"/>
  <c r="T44" i="153" s="1"/>
  <c r="S43" i="153"/>
  <c r="R43" i="153"/>
  <c r="Q43" i="153"/>
  <c r="P43" i="153"/>
  <c r="O43" i="153"/>
  <c r="N43" i="153"/>
  <c r="M43" i="153"/>
  <c r="L43" i="153"/>
  <c r="K43" i="153"/>
  <c r="J43" i="153"/>
  <c r="I34" i="153"/>
  <c r="S33" i="153"/>
  <c r="R33" i="153"/>
  <c r="Q33" i="153"/>
  <c r="P33" i="153"/>
  <c r="O33" i="153"/>
  <c r="N33" i="153"/>
  <c r="M33" i="153"/>
  <c r="L33" i="153"/>
  <c r="J33" i="153"/>
  <c r="T33" i="153" s="1"/>
  <c r="S32" i="153"/>
  <c r="R32" i="153"/>
  <c r="Q32" i="153"/>
  <c r="P32" i="153"/>
  <c r="F34" i="153" s="1"/>
  <c r="O32" i="153"/>
  <c r="E34" i="153" s="1"/>
  <c r="N32" i="153"/>
  <c r="D34" i="153" s="1"/>
  <c r="M32" i="153"/>
  <c r="L32" i="153"/>
  <c r="J32" i="153"/>
  <c r="S31" i="153"/>
  <c r="R31" i="153"/>
  <c r="Q31" i="153"/>
  <c r="P31" i="153"/>
  <c r="O31" i="153"/>
  <c r="N31" i="153"/>
  <c r="M31" i="153"/>
  <c r="L31" i="153"/>
  <c r="J31" i="153"/>
  <c r="S30" i="153"/>
  <c r="R30" i="153"/>
  <c r="Q30" i="153"/>
  <c r="P30" i="153"/>
  <c r="O30" i="153"/>
  <c r="N30" i="153"/>
  <c r="M30" i="153"/>
  <c r="L30" i="153"/>
  <c r="J30" i="153"/>
  <c r="S29" i="153"/>
  <c r="R29" i="153"/>
  <c r="Q29" i="153"/>
  <c r="P29" i="153"/>
  <c r="O29" i="153"/>
  <c r="N29" i="153"/>
  <c r="M29" i="153"/>
  <c r="L29" i="153"/>
  <c r="J29" i="153"/>
  <c r="T29" i="153" s="1"/>
  <c r="S28" i="153"/>
  <c r="R28" i="153"/>
  <c r="Q28" i="153"/>
  <c r="P28" i="153"/>
  <c r="O28" i="153"/>
  <c r="N28" i="153"/>
  <c r="M28" i="153"/>
  <c r="L28" i="153"/>
  <c r="J28" i="153"/>
  <c r="S27" i="153"/>
  <c r="R27" i="153"/>
  <c r="Q27" i="153"/>
  <c r="P27" i="153"/>
  <c r="O27" i="153"/>
  <c r="N27" i="153"/>
  <c r="M27" i="153"/>
  <c r="L27" i="153"/>
  <c r="J27" i="153"/>
  <c r="S26" i="153"/>
  <c r="R26" i="153"/>
  <c r="Q26" i="153"/>
  <c r="P26" i="153"/>
  <c r="O26" i="153"/>
  <c r="N26" i="153"/>
  <c r="M26" i="153"/>
  <c r="L26" i="153"/>
  <c r="J26" i="153"/>
  <c r="S25" i="153"/>
  <c r="R25" i="153"/>
  <c r="Q25" i="153"/>
  <c r="P25" i="153"/>
  <c r="O25" i="153"/>
  <c r="N25" i="153"/>
  <c r="M25" i="153"/>
  <c r="L25" i="153"/>
  <c r="B34" i="153" s="1"/>
  <c r="J25" i="153"/>
  <c r="T25" i="153" s="1"/>
  <c r="S24" i="153"/>
  <c r="R24" i="153"/>
  <c r="Q24" i="153"/>
  <c r="P24" i="153"/>
  <c r="O24" i="153"/>
  <c r="N24" i="153"/>
  <c r="M24" i="153"/>
  <c r="L24" i="153"/>
  <c r="J24" i="153"/>
  <c r="S14" i="153"/>
  <c r="R14" i="153"/>
  <c r="Q14" i="153"/>
  <c r="P14" i="153"/>
  <c r="O14" i="153"/>
  <c r="N14" i="153"/>
  <c r="M14" i="153"/>
  <c r="L14" i="153"/>
  <c r="J14" i="153"/>
  <c r="K14" i="153" s="1"/>
  <c r="S13" i="153"/>
  <c r="R13" i="153"/>
  <c r="Q13" i="153"/>
  <c r="P13" i="153"/>
  <c r="O13" i="153"/>
  <c r="N13" i="153"/>
  <c r="M13" i="153"/>
  <c r="L13" i="153"/>
  <c r="J13" i="153"/>
  <c r="S12" i="153"/>
  <c r="R12" i="153"/>
  <c r="Q12" i="153"/>
  <c r="P12" i="153"/>
  <c r="O12" i="153"/>
  <c r="N12" i="153"/>
  <c r="M12" i="153"/>
  <c r="L12" i="153"/>
  <c r="J12" i="153"/>
  <c r="K12" i="153" s="1"/>
  <c r="S11" i="153"/>
  <c r="R11" i="153"/>
  <c r="Q11" i="153"/>
  <c r="P11" i="153"/>
  <c r="O11" i="153"/>
  <c r="N11" i="153"/>
  <c r="M11" i="153"/>
  <c r="L11" i="153"/>
  <c r="J11" i="153"/>
  <c r="S10" i="153"/>
  <c r="R10" i="153"/>
  <c r="Q10" i="153"/>
  <c r="P10" i="153"/>
  <c r="O10" i="153"/>
  <c r="N10" i="153"/>
  <c r="M10" i="153"/>
  <c r="L10" i="153"/>
  <c r="J10" i="153"/>
  <c r="K10" i="153" s="1"/>
  <c r="S9" i="153"/>
  <c r="R9" i="153"/>
  <c r="Q9" i="153"/>
  <c r="P9" i="153"/>
  <c r="O9" i="153"/>
  <c r="N9" i="153"/>
  <c r="M9" i="153"/>
  <c r="L9" i="153"/>
  <c r="J9" i="153"/>
  <c r="S8" i="153"/>
  <c r="R8" i="153"/>
  <c r="Q8" i="153"/>
  <c r="P8" i="153"/>
  <c r="O8" i="153"/>
  <c r="N8" i="153"/>
  <c r="M8" i="153"/>
  <c r="L8" i="153"/>
  <c r="J8" i="153"/>
  <c r="K8" i="153" s="1"/>
  <c r="S7" i="153"/>
  <c r="R7" i="153"/>
  <c r="Q7" i="153"/>
  <c r="P7" i="153"/>
  <c r="O7" i="153"/>
  <c r="N7" i="153"/>
  <c r="M7" i="153"/>
  <c r="L7" i="153"/>
  <c r="J7" i="153"/>
  <c r="S6" i="153"/>
  <c r="I15" i="153" s="1"/>
  <c r="R6" i="153"/>
  <c r="H15" i="153" s="1"/>
  <c r="Q6" i="153"/>
  <c r="G15" i="153" s="1"/>
  <c r="P6" i="153"/>
  <c r="O6" i="153"/>
  <c r="N6" i="153"/>
  <c r="M6" i="153"/>
  <c r="L6" i="153"/>
  <c r="J6" i="153"/>
  <c r="K6" i="153" s="1"/>
  <c r="S5" i="153"/>
  <c r="R5" i="153"/>
  <c r="Q5" i="153"/>
  <c r="P5" i="153"/>
  <c r="O5" i="153"/>
  <c r="N5" i="153"/>
  <c r="M5" i="153"/>
  <c r="L5" i="153"/>
  <c r="B15" i="153" s="1"/>
  <c r="J5" i="153"/>
  <c r="K5" i="153" s="1"/>
  <c r="J4" i="153"/>
  <c r="K4" i="153" s="1"/>
  <c r="Q89" i="152"/>
  <c r="P89" i="152"/>
  <c r="N89" i="152"/>
  <c r="M89" i="152"/>
  <c r="K89" i="152"/>
  <c r="F89" i="152"/>
  <c r="Q88" i="152"/>
  <c r="H92" i="152" s="1"/>
  <c r="P88" i="152"/>
  <c r="N88" i="152"/>
  <c r="M88" i="152"/>
  <c r="K88" i="152"/>
  <c r="F88" i="152"/>
  <c r="Q87" i="152"/>
  <c r="P87" i="152"/>
  <c r="N87" i="152"/>
  <c r="M87" i="152"/>
  <c r="K87" i="152"/>
  <c r="F87" i="152"/>
  <c r="Q86" i="152"/>
  <c r="P86" i="152"/>
  <c r="N86" i="152"/>
  <c r="M86" i="152"/>
  <c r="K86" i="152"/>
  <c r="F86" i="152"/>
  <c r="Q85" i="152"/>
  <c r="P85" i="152"/>
  <c r="N85" i="152"/>
  <c r="M85" i="152"/>
  <c r="K85" i="152"/>
  <c r="F85" i="152"/>
  <c r="Q84" i="152"/>
  <c r="P84" i="152"/>
  <c r="N84" i="152"/>
  <c r="M84" i="152"/>
  <c r="K84" i="152"/>
  <c r="F84" i="152"/>
  <c r="Q83" i="152"/>
  <c r="P83" i="152"/>
  <c r="N83" i="152"/>
  <c r="M83" i="152"/>
  <c r="K83" i="152"/>
  <c r="F83" i="152"/>
  <c r="Q82" i="152"/>
  <c r="P82" i="152"/>
  <c r="N82" i="152"/>
  <c r="M82" i="152"/>
  <c r="K82" i="152"/>
  <c r="F82" i="152"/>
  <c r="Q81" i="152"/>
  <c r="P81" i="152"/>
  <c r="N81" i="152"/>
  <c r="M81" i="152"/>
  <c r="K81" i="152"/>
  <c r="F81" i="152"/>
  <c r="Q80" i="152"/>
  <c r="P80" i="152"/>
  <c r="N80" i="152"/>
  <c r="M80" i="152"/>
  <c r="K80" i="152"/>
  <c r="F80" i="152"/>
  <c r="Q79" i="152"/>
  <c r="P79" i="152"/>
  <c r="N79" i="152"/>
  <c r="M79" i="152"/>
  <c r="L79" i="152"/>
  <c r="K79" i="152"/>
  <c r="F79" i="152"/>
  <c r="Q73" i="152"/>
  <c r="P73" i="152"/>
  <c r="N73" i="152"/>
  <c r="M73" i="152"/>
  <c r="L73" i="152"/>
  <c r="K73" i="152"/>
  <c r="F73" i="152"/>
  <c r="I73" i="152" s="1"/>
  <c r="Q72" i="152"/>
  <c r="P72" i="152"/>
  <c r="N72" i="152"/>
  <c r="M72" i="152"/>
  <c r="L72" i="152"/>
  <c r="K72" i="152"/>
  <c r="F72" i="152"/>
  <c r="Q71" i="152"/>
  <c r="P71" i="152"/>
  <c r="N71" i="152"/>
  <c r="M71" i="152"/>
  <c r="L71" i="152"/>
  <c r="K71" i="152"/>
  <c r="F71" i="152"/>
  <c r="I71" i="152" s="1"/>
  <c r="Q70" i="152"/>
  <c r="P70" i="152"/>
  <c r="N70" i="152"/>
  <c r="M70" i="152"/>
  <c r="L70" i="152"/>
  <c r="K70" i="152"/>
  <c r="F70" i="152"/>
  <c r="Q69" i="152"/>
  <c r="P69" i="152"/>
  <c r="N69" i="152"/>
  <c r="M69" i="152"/>
  <c r="L69" i="152"/>
  <c r="K69" i="152"/>
  <c r="F69" i="152"/>
  <c r="I69" i="152" s="1"/>
  <c r="Q68" i="152"/>
  <c r="P68" i="152"/>
  <c r="N68" i="152"/>
  <c r="M68" i="152"/>
  <c r="L68" i="152"/>
  <c r="K68" i="152"/>
  <c r="F68" i="152"/>
  <c r="Q67" i="152"/>
  <c r="P67" i="152"/>
  <c r="N67" i="152"/>
  <c r="M67" i="152"/>
  <c r="L67" i="152"/>
  <c r="K67" i="152"/>
  <c r="F67" i="152"/>
  <c r="I67" i="152" s="1"/>
  <c r="Q66" i="152"/>
  <c r="P66" i="152"/>
  <c r="N66" i="152"/>
  <c r="M66" i="152"/>
  <c r="L66" i="152"/>
  <c r="K66" i="152"/>
  <c r="F66" i="152"/>
  <c r="Q65" i="152"/>
  <c r="P65" i="152"/>
  <c r="N65" i="152"/>
  <c r="M65" i="152"/>
  <c r="L65" i="152"/>
  <c r="K65" i="152"/>
  <c r="F65" i="152"/>
  <c r="I65" i="152" s="1"/>
  <c r="Q64" i="152"/>
  <c r="P64" i="152"/>
  <c r="N64" i="152"/>
  <c r="M64" i="152"/>
  <c r="L64" i="152"/>
  <c r="K64" i="152"/>
  <c r="F64" i="152"/>
  <c r="Q58" i="152"/>
  <c r="P58" i="152"/>
  <c r="N58" i="152"/>
  <c r="M58" i="152"/>
  <c r="L58" i="152"/>
  <c r="K58" i="152"/>
  <c r="F58" i="152"/>
  <c r="I58" i="152" s="1"/>
  <c r="Q57" i="152"/>
  <c r="P57" i="152"/>
  <c r="N57" i="152"/>
  <c r="M57" i="152"/>
  <c r="L57" i="152"/>
  <c r="K57" i="152"/>
  <c r="F57" i="152"/>
  <c r="I57" i="152" s="1"/>
  <c r="Q56" i="152"/>
  <c r="P56" i="152"/>
  <c r="N56" i="152"/>
  <c r="M56" i="152"/>
  <c r="L56" i="152"/>
  <c r="K56" i="152"/>
  <c r="F56" i="152"/>
  <c r="I56" i="152" s="1"/>
  <c r="Q55" i="152"/>
  <c r="P55" i="152"/>
  <c r="N55" i="152"/>
  <c r="M55" i="152"/>
  <c r="L55" i="152"/>
  <c r="K55" i="152"/>
  <c r="F55" i="152"/>
  <c r="I55" i="152" s="1"/>
  <c r="Q54" i="152"/>
  <c r="P54" i="152"/>
  <c r="N54" i="152"/>
  <c r="M54" i="152"/>
  <c r="L54" i="152"/>
  <c r="K54" i="152"/>
  <c r="F54" i="152"/>
  <c r="I54" i="152" s="1"/>
  <c r="Q53" i="152"/>
  <c r="P53" i="152"/>
  <c r="N53" i="152"/>
  <c r="M53" i="152"/>
  <c r="L53" i="152"/>
  <c r="K53" i="152"/>
  <c r="F53" i="152"/>
  <c r="I53" i="152" s="1"/>
  <c r="Q52" i="152"/>
  <c r="P52" i="152"/>
  <c r="N52" i="152"/>
  <c r="M52" i="152"/>
  <c r="L52" i="152"/>
  <c r="K52" i="152"/>
  <c r="F52" i="152"/>
  <c r="I52" i="152" s="1"/>
  <c r="Q51" i="152"/>
  <c r="P51" i="152"/>
  <c r="N51" i="152"/>
  <c r="M51" i="152"/>
  <c r="L51" i="152"/>
  <c r="K51" i="152"/>
  <c r="F51" i="152"/>
  <c r="I51" i="152" s="1"/>
  <c r="Q50" i="152"/>
  <c r="P50" i="152"/>
  <c r="N50" i="152"/>
  <c r="M50" i="152"/>
  <c r="L50" i="152"/>
  <c r="K50" i="152"/>
  <c r="F50" i="152"/>
  <c r="I50" i="152" s="1"/>
  <c r="R50" i="152" s="1"/>
  <c r="Q49" i="152"/>
  <c r="P49" i="152"/>
  <c r="N49" i="152"/>
  <c r="M49" i="152"/>
  <c r="L49" i="152"/>
  <c r="K49" i="152"/>
  <c r="F49" i="152"/>
  <c r="I49" i="152" s="1"/>
  <c r="Q43" i="152"/>
  <c r="P43" i="152"/>
  <c r="N43" i="152"/>
  <c r="M43" i="152"/>
  <c r="L43" i="152"/>
  <c r="K43" i="152"/>
  <c r="F43" i="152"/>
  <c r="Q42" i="152"/>
  <c r="P42" i="152"/>
  <c r="N42" i="152"/>
  <c r="M42" i="152"/>
  <c r="L42" i="152"/>
  <c r="K42" i="152"/>
  <c r="F42" i="152"/>
  <c r="Q41" i="152"/>
  <c r="P41" i="152"/>
  <c r="N41" i="152"/>
  <c r="M41" i="152"/>
  <c r="L41" i="152"/>
  <c r="K41" i="152"/>
  <c r="F41" i="152"/>
  <c r="O41" i="152" s="1"/>
  <c r="Q40" i="152"/>
  <c r="P40" i="152"/>
  <c r="N40" i="152"/>
  <c r="M40" i="152"/>
  <c r="L40" i="152"/>
  <c r="K40" i="152"/>
  <c r="F40" i="152"/>
  <c r="Q39" i="152"/>
  <c r="P39" i="152"/>
  <c r="N39" i="152"/>
  <c r="M39" i="152"/>
  <c r="L39" i="152"/>
  <c r="K39" i="152"/>
  <c r="F39" i="152"/>
  <c r="Q38" i="152"/>
  <c r="P38" i="152"/>
  <c r="N38" i="152"/>
  <c r="M38" i="152"/>
  <c r="L38" i="152"/>
  <c r="K38" i="152"/>
  <c r="F38" i="152"/>
  <c r="Q37" i="152"/>
  <c r="P37" i="152"/>
  <c r="N37" i="152"/>
  <c r="M37" i="152"/>
  <c r="L37" i="152"/>
  <c r="K37" i="152"/>
  <c r="F37" i="152"/>
  <c r="O37" i="152" s="1"/>
  <c r="Q36" i="152"/>
  <c r="P36" i="152"/>
  <c r="N36" i="152"/>
  <c r="M36" i="152"/>
  <c r="L36" i="152"/>
  <c r="K36" i="152"/>
  <c r="F36" i="152"/>
  <c r="Q35" i="152"/>
  <c r="P35" i="152"/>
  <c r="N35" i="152"/>
  <c r="M35" i="152"/>
  <c r="L35" i="152"/>
  <c r="K35" i="152"/>
  <c r="F35" i="152"/>
  <c r="Q34" i="152"/>
  <c r="P34" i="152"/>
  <c r="N34" i="152"/>
  <c r="M34" i="152"/>
  <c r="L34" i="152"/>
  <c r="K34" i="152"/>
  <c r="F34" i="152"/>
  <c r="O34" i="152" s="1"/>
  <c r="S28" i="152"/>
  <c r="Q28" i="152"/>
  <c r="P28" i="152"/>
  <c r="O28" i="152"/>
  <c r="N28" i="152"/>
  <c r="M28" i="152"/>
  <c r="L28" i="152"/>
  <c r="K28" i="152"/>
  <c r="I28" i="152"/>
  <c r="S27" i="152"/>
  <c r="Q27" i="152"/>
  <c r="P27" i="152"/>
  <c r="O27" i="152"/>
  <c r="N27" i="152"/>
  <c r="M27" i="152"/>
  <c r="L27" i="152"/>
  <c r="K27" i="152"/>
  <c r="I27" i="152"/>
  <c r="S26" i="152"/>
  <c r="Q26" i="152"/>
  <c r="P26" i="152"/>
  <c r="O26" i="152"/>
  <c r="N26" i="152"/>
  <c r="M26" i="152"/>
  <c r="L26" i="152"/>
  <c r="K26" i="152"/>
  <c r="I26" i="152"/>
  <c r="S25" i="152"/>
  <c r="Q25" i="152"/>
  <c r="P25" i="152"/>
  <c r="O25" i="152"/>
  <c r="N25" i="152"/>
  <c r="M25" i="152"/>
  <c r="L25" i="152"/>
  <c r="K25" i="152"/>
  <c r="I25" i="152"/>
  <c r="R25" i="152" s="1"/>
  <c r="S24" i="152"/>
  <c r="Q24" i="152"/>
  <c r="P24" i="152"/>
  <c r="O24" i="152"/>
  <c r="N24" i="152"/>
  <c r="M24" i="152"/>
  <c r="L24" i="152"/>
  <c r="K24" i="152"/>
  <c r="I24" i="152"/>
  <c r="S23" i="152"/>
  <c r="Q23" i="152"/>
  <c r="P23" i="152"/>
  <c r="O23" i="152"/>
  <c r="N23" i="152"/>
  <c r="M23" i="152"/>
  <c r="L23" i="152"/>
  <c r="K23" i="152"/>
  <c r="I23" i="152"/>
  <c r="S22" i="152"/>
  <c r="Q22" i="152"/>
  <c r="P22" i="152"/>
  <c r="O22" i="152"/>
  <c r="N22" i="152"/>
  <c r="M22" i="152"/>
  <c r="L22" i="152"/>
  <c r="K22" i="152"/>
  <c r="I22" i="152"/>
  <c r="S21" i="152"/>
  <c r="Q21" i="152"/>
  <c r="P21" i="152"/>
  <c r="O21" i="152"/>
  <c r="N21" i="152"/>
  <c r="M21" i="152"/>
  <c r="L21" i="152"/>
  <c r="K21" i="152"/>
  <c r="I21" i="152"/>
  <c r="R21" i="152" s="1"/>
  <c r="S20" i="152"/>
  <c r="Q20" i="152"/>
  <c r="P20" i="152"/>
  <c r="O20" i="152"/>
  <c r="N20" i="152"/>
  <c r="M20" i="152"/>
  <c r="L20" i="152"/>
  <c r="K20" i="152"/>
  <c r="I20" i="152"/>
  <c r="S19" i="152"/>
  <c r="Q19" i="152"/>
  <c r="P19" i="152"/>
  <c r="O19" i="152"/>
  <c r="N19" i="152"/>
  <c r="M19" i="152"/>
  <c r="L19" i="152"/>
  <c r="K19" i="152"/>
  <c r="I19" i="152"/>
  <c r="S13" i="152"/>
  <c r="Q13" i="152"/>
  <c r="P13" i="152"/>
  <c r="O13" i="152"/>
  <c r="N13" i="152"/>
  <c r="M13" i="152"/>
  <c r="L13" i="152"/>
  <c r="K13" i="152"/>
  <c r="I13" i="152"/>
  <c r="S12" i="152"/>
  <c r="Q12" i="152"/>
  <c r="P12" i="152"/>
  <c r="O12" i="152"/>
  <c r="N12" i="152"/>
  <c r="M12" i="152"/>
  <c r="L12" i="152"/>
  <c r="K12" i="152"/>
  <c r="I12" i="152"/>
  <c r="S11" i="152"/>
  <c r="Q11" i="152"/>
  <c r="P11" i="152"/>
  <c r="O11" i="152"/>
  <c r="N11" i="152"/>
  <c r="M11" i="152"/>
  <c r="L11" i="152"/>
  <c r="K11" i="152"/>
  <c r="I11" i="152"/>
  <c r="S10" i="152"/>
  <c r="Q10" i="152"/>
  <c r="P10" i="152"/>
  <c r="O10" i="152"/>
  <c r="N10" i="152"/>
  <c r="M10" i="152"/>
  <c r="L10" i="152"/>
  <c r="K10" i="152"/>
  <c r="I10" i="152"/>
  <c r="S9" i="152"/>
  <c r="Q9" i="152"/>
  <c r="P9" i="152"/>
  <c r="O9" i="152"/>
  <c r="N9" i="152"/>
  <c r="M9" i="152"/>
  <c r="L9" i="152"/>
  <c r="K9" i="152"/>
  <c r="I9" i="152"/>
  <c r="S8" i="152"/>
  <c r="Q8" i="152"/>
  <c r="P8" i="152"/>
  <c r="O8" i="152"/>
  <c r="N8" i="152"/>
  <c r="M8" i="152"/>
  <c r="L8" i="152"/>
  <c r="K8" i="152"/>
  <c r="I8" i="152"/>
  <c r="S7" i="152"/>
  <c r="Q7" i="152"/>
  <c r="P7" i="152"/>
  <c r="O7" i="152"/>
  <c r="N7" i="152"/>
  <c r="M7" i="152"/>
  <c r="L7" i="152"/>
  <c r="K7" i="152"/>
  <c r="I7" i="152"/>
  <c r="S6" i="152"/>
  <c r="Q6" i="152"/>
  <c r="P6" i="152"/>
  <c r="O6" i="152"/>
  <c r="N6" i="152"/>
  <c r="M6" i="152"/>
  <c r="L6" i="152"/>
  <c r="K6" i="152"/>
  <c r="I6" i="152"/>
  <c r="S5" i="152"/>
  <c r="Q5" i="152"/>
  <c r="P5" i="152"/>
  <c r="O5" i="152"/>
  <c r="N5" i="152"/>
  <c r="M5" i="152"/>
  <c r="L5" i="152"/>
  <c r="K5" i="152"/>
  <c r="I5" i="152"/>
  <c r="I4" i="152"/>
  <c r="Z93" i="151"/>
  <c r="Y93" i="151"/>
  <c r="X93" i="151"/>
  <c r="W93" i="151"/>
  <c r="V93" i="151"/>
  <c r="U93" i="151"/>
  <c r="T93" i="151"/>
  <c r="S93" i="151"/>
  <c r="R93" i="151"/>
  <c r="Q93" i="151"/>
  <c r="P93" i="151"/>
  <c r="O93" i="151"/>
  <c r="N93" i="151"/>
  <c r="Z92" i="151"/>
  <c r="Y92" i="151"/>
  <c r="X92" i="151"/>
  <c r="W92" i="151"/>
  <c r="V92" i="151"/>
  <c r="U92" i="151"/>
  <c r="T92" i="151"/>
  <c r="S92" i="151"/>
  <c r="R92" i="151"/>
  <c r="Q92" i="151"/>
  <c r="P92" i="151"/>
  <c r="O92" i="151"/>
  <c r="N92" i="151"/>
  <c r="Z91" i="151"/>
  <c r="Y91" i="151"/>
  <c r="X91" i="151"/>
  <c r="W91" i="151"/>
  <c r="V91" i="151"/>
  <c r="U91" i="151"/>
  <c r="T91" i="151"/>
  <c r="S91" i="151"/>
  <c r="R91" i="151"/>
  <c r="Q91" i="151"/>
  <c r="P91" i="151"/>
  <c r="O91" i="151"/>
  <c r="N91" i="151"/>
  <c r="AA91" i="151" s="1"/>
  <c r="Z90" i="151"/>
  <c r="Y90" i="151"/>
  <c r="X90" i="151"/>
  <c r="W90" i="151"/>
  <c r="V90" i="151"/>
  <c r="U90" i="151"/>
  <c r="T90" i="151"/>
  <c r="S90" i="151"/>
  <c r="R90" i="151"/>
  <c r="Q90" i="151"/>
  <c r="P90" i="151"/>
  <c r="O90" i="151"/>
  <c r="N90" i="151"/>
  <c r="Z89" i="151"/>
  <c r="Y89" i="151"/>
  <c r="X89" i="151"/>
  <c r="W89" i="151"/>
  <c r="V89" i="151"/>
  <c r="U89" i="151"/>
  <c r="T89" i="151"/>
  <c r="S89" i="151"/>
  <c r="R89" i="151"/>
  <c r="Q89" i="151"/>
  <c r="P89" i="151"/>
  <c r="O89" i="151"/>
  <c r="N89" i="151"/>
  <c r="Z88" i="151"/>
  <c r="Y88" i="151"/>
  <c r="X88" i="151"/>
  <c r="W88" i="151"/>
  <c r="V88" i="151"/>
  <c r="U88" i="151"/>
  <c r="T88" i="151"/>
  <c r="S88" i="151"/>
  <c r="R88" i="151"/>
  <c r="Q88" i="151"/>
  <c r="P88" i="151"/>
  <c r="O88" i="151"/>
  <c r="N88" i="151"/>
  <c r="Z87" i="151"/>
  <c r="Y87" i="151"/>
  <c r="X87" i="151"/>
  <c r="W87" i="151"/>
  <c r="V87" i="151"/>
  <c r="U87" i="151"/>
  <c r="T87" i="151"/>
  <c r="S87" i="151"/>
  <c r="R87" i="151"/>
  <c r="Q87" i="151"/>
  <c r="P87" i="151"/>
  <c r="O87" i="151"/>
  <c r="N87" i="151"/>
  <c r="AA87" i="151" s="1"/>
  <c r="Z86" i="151"/>
  <c r="Y86" i="151"/>
  <c r="X86" i="151"/>
  <c r="W86" i="151"/>
  <c r="V86" i="151"/>
  <c r="U86" i="151"/>
  <c r="T86" i="151"/>
  <c r="S86" i="151"/>
  <c r="R86" i="151"/>
  <c r="Q86" i="151"/>
  <c r="P86" i="151"/>
  <c r="O86" i="151"/>
  <c r="N86" i="151"/>
  <c r="Z85" i="151"/>
  <c r="Y85" i="151"/>
  <c r="X85" i="151"/>
  <c r="W85" i="151"/>
  <c r="V85" i="151"/>
  <c r="U85" i="151"/>
  <c r="T85" i="151"/>
  <c r="S85" i="151"/>
  <c r="R85" i="151"/>
  <c r="Q85" i="151"/>
  <c r="P85" i="151"/>
  <c r="O85" i="151"/>
  <c r="N85" i="151"/>
  <c r="Z84" i="151"/>
  <c r="Y84" i="151"/>
  <c r="X84" i="151"/>
  <c r="W84" i="151"/>
  <c r="V84" i="151"/>
  <c r="U84" i="151"/>
  <c r="T84" i="151"/>
  <c r="S84" i="151"/>
  <c r="R84" i="151"/>
  <c r="Q84" i="151"/>
  <c r="P84" i="151"/>
  <c r="O84" i="151"/>
  <c r="N84" i="151"/>
  <c r="Z83" i="151"/>
  <c r="Y83" i="151"/>
  <c r="X83" i="151"/>
  <c r="W83" i="151"/>
  <c r="V83" i="151"/>
  <c r="U83" i="151"/>
  <c r="T83" i="151"/>
  <c r="S83" i="151"/>
  <c r="R83" i="151"/>
  <c r="Q83" i="151"/>
  <c r="P83" i="151"/>
  <c r="O83" i="151"/>
  <c r="N83" i="151"/>
  <c r="Z76" i="151"/>
  <c r="Y76" i="151"/>
  <c r="X76" i="151"/>
  <c r="W76" i="151"/>
  <c r="V76" i="151"/>
  <c r="U76" i="151"/>
  <c r="T76" i="151"/>
  <c r="S76" i="151"/>
  <c r="R76" i="151"/>
  <c r="Q76" i="151"/>
  <c r="P76" i="151"/>
  <c r="O76" i="151"/>
  <c r="N76" i="151"/>
  <c r="Z75" i="151"/>
  <c r="Y75" i="151"/>
  <c r="L77" i="151" s="1"/>
  <c r="X75" i="151"/>
  <c r="W75" i="151"/>
  <c r="V75" i="151"/>
  <c r="U75" i="151"/>
  <c r="T75" i="151"/>
  <c r="S75" i="151"/>
  <c r="R75" i="151"/>
  <c r="Q75" i="151"/>
  <c r="P75" i="151"/>
  <c r="O75" i="151"/>
  <c r="N75" i="151"/>
  <c r="Z74" i="151"/>
  <c r="Y74" i="151"/>
  <c r="X74" i="151"/>
  <c r="W74" i="151"/>
  <c r="V74" i="151"/>
  <c r="U74" i="151"/>
  <c r="T74" i="151"/>
  <c r="S74" i="151"/>
  <c r="R74" i="151"/>
  <c r="E77" i="151" s="1"/>
  <c r="Q74" i="151"/>
  <c r="P74" i="151"/>
  <c r="O74" i="151"/>
  <c r="N74" i="151"/>
  <c r="AA74" i="151" s="1"/>
  <c r="Z73" i="151"/>
  <c r="Y73" i="151"/>
  <c r="X73" i="151"/>
  <c r="W73" i="151"/>
  <c r="V73" i="151"/>
  <c r="U73" i="151"/>
  <c r="T73" i="151"/>
  <c r="S73" i="151"/>
  <c r="R73" i="151"/>
  <c r="Q73" i="151"/>
  <c r="P73" i="151"/>
  <c r="O73" i="151"/>
  <c r="N73" i="151"/>
  <c r="Z72" i="151"/>
  <c r="Y72" i="151"/>
  <c r="X72" i="151"/>
  <c r="W72" i="151"/>
  <c r="V72" i="151"/>
  <c r="U72" i="151"/>
  <c r="T72" i="151"/>
  <c r="S72" i="151"/>
  <c r="R72" i="151"/>
  <c r="Q72" i="151"/>
  <c r="P72" i="151"/>
  <c r="O72" i="151"/>
  <c r="N72" i="151"/>
  <c r="Z71" i="151"/>
  <c r="Y71" i="151"/>
  <c r="X71" i="151"/>
  <c r="W71" i="151"/>
  <c r="V71" i="151"/>
  <c r="U71" i="151"/>
  <c r="T71" i="151"/>
  <c r="S71" i="151"/>
  <c r="R71" i="151"/>
  <c r="Q71" i="151"/>
  <c r="P71" i="151"/>
  <c r="O71" i="151"/>
  <c r="N71" i="151"/>
  <c r="Z70" i="151"/>
  <c r="Y70" i="151"/>
  <c r="X70" i="151"/>
  <c r="W70" i="151"/>
  <c r="V70" i="151"/>
  <c r="U70" i="151"/>
  <c r="T70" i="151"/>
  <c r="S70" i="151"/>
  <c r="R70" i="151"/>
  <c r="Q70" i="151"/>
  <c r="P70" i="151"/>
  <c r="O70" i="151"/>
  <c r="N70" i="151"/>
  <c r="AA70" i="151" s="1"/>
  <c r="Z69" i="151"/>
  <c r="Y69" i="151"/>
  <c r="X69" i="151"/>
  <c r="W69" i="151"/>
  <c r="V69" i="151"/>
  <c r="U69" i="151"/>
  <c r="T69" i="151"/>
  <c r="S69" i="151"/>
  <c r="R69" i="151"/>
  <c r="Q69" i="151"/>
  <c r="P69" i="151"/>
  <c r="O69" i="151"/>
  <c r="N69" i="151"/>
  <c r="Z68" i="151"/>
  <c r="Y68" i="151"/>
  <c r="X68" i="151"/>
  <c r="W68" i="151"/>
  <c r="V68" i="151"/>
  <c r="U68" i="151"/>
  <c r="T68" i="151"/>
  <c r="S68" i="151"/>
  <c r="R68" i="151"/>
  <c r="Q68" i="151"/>
  <c r="P68" i="151"/>
  <c r="C77" i="151" s="1"/>
  <c r="O68" i="151"/>
  <c r="N68" i="151"/>
  <c r="Z67" i="151"/>
  <c r="Y67" i="151"/>
  <c r="X67" i="151"/>
  <c r="W67" i="151"/>
  <c r="V67" i="151"/>
  <c r="U67" i="151"/>
  <c r="T67" i="151"/>
  <c r="S67" i="151"/>
  <c r="R67" i="151"/>
  <c r="Q67" i="151"/>
  <c r="P67" i="151"/>
  <c r="O67" i="151"/>
  <c r="N67" i="151"/>
  <c r="Z60" i="151"/>
  <c r="Y60" i="151"/>
  <c r="X60" i="151"/>
  <c r="W60" i="151"/>
  <c r="V60" i="151"/>
  <c r="U60" i="151"/>
  <c r="T60" i="151"/>
  <c r="S60" i="151"/>
  <c r="R60" i="151"/>
  <c r="Q60" i="151"/>
  <c r="P60" i="151"/>
  <c r="O60" i="151"/>
  <c r="N60" i="151"/>
  <c r="Z59" i="151"/>
  <c r="Y59" i="151"/>
  <c r="X59" i="151"/>
  <c r="W59" i="151"/>
  <c r="V59" i="151"/>
  <c r="U59" i="151"/>
  <c r="T59" i="151"/>
  <c r="S59" i="151"/>
  <c r="R59" i="151"/>
  <c r="Q59" i="151"/>
  <c r="P59" i="151"/>
  <c r="O59" i="151"/>
  <c r="N59" i="151"/>
  <c r="Z58" i="151"/>
  <c r="Y58" i="151"/>
  <c r="X58" i="151"/>
  <c r="W58" i="151"/>
  <c r="V58" i="151"/>
  <c r="U58" i="151"/>
  <c r="T58" i="151"/>
  <c r="S58" i="151"/>
  <c r="R58" i="151"/>
  <c r="Q58" i="151"/>
  <c r="P58" i="151"/>
  <c r="O58" i="151"/>
  <c r="N58" i="151"/>
  <c r="Z57" i="151"/>
  <c r="Y57" i="151"/>
  <c r="X57" i="151"/>
  <c r="W57" i="151"/>
  <c r="V57" i="151"/>
  <c r="U57" i="151"/>
  <c r="T57" i="151"/>
  <c r="S57" i="151"/>
  <c r="R57" i="151"/>
  <c r="Q57" i="151"/>
  <c r="P57" i="151"/>
  <c r="O57" i="151"/>
  <c r="N57" i="151"/>
  <c r="AA57" i="151" s="1"/>
  <c r="Z56" i="151"/>
  <c r="Y56" i="151"/>
  <c r="X56" i="151"/>
  <c r="W56" i="151"/>
  <c r="V56" i="151"/>
  <c r="U56" i="151"/>
  <c r="T56" i="151"/>
  <c r="S56" i="151"/>
  <c r="F61" i="151" s="1"/>
  <c r="R56" i="151"/>
  <c r="Q56" i="151"/>
  <c r="P56" i="151"/>
  <c r="O56" i="151"/>
  <c r="N56" i="151"/>
  <c r="Z55" i="151"/>
  <c r="Y55" i="151"/>
  <c r="X55" i="151"/>
  <c r="W55" i="151"/>
  <c r="V55" i="151"/>
  <c r="U55" i="151"/>
  <c r="T55" i="151"/>
  <c r="S55" i="151"/>
  <c r="R55" i="151"/>
  <c r="Q55" i="151"/>
  <c r="P55" i="151"/>
  <c r="O55" i="151"/>
  <c r="N55" i="151"/>
  <c r="Z54" i="151"/>
  <c r="Y54" i="151"/>
  <c r="X54" i="151"/>
  <c r="W54" i="151"/>
  <c r="V54" i="151"/>
  <c r="U54" i="151"/>
  <c r="T54" i="151"/>
  <c r="S54" i="151"/>
  <c r="R54" i="151"/>
  <c r="Q54" i="151"/>
  <c r="P54" i="151"/>
  <c r="O54" i="151"/>
  <c r="N54" i="151"/>
  <c r="Z53" i="151"/>
  <c r="M61" i="151" s="1"/>
  <c r="Y53" i="151"/>
  <c r="X53" i="151"/>
  <c r="W53" i="151"/>
  <c r="V53" i="151"/>
  <c r="U53" i="151"/>
  <c r="T53" i="151"/>
  <c r="S53" i="151"/>
  <c r="R53" i="151"/>
  <c r="Q53" i="151"/>
  <c r="P53" i="151"/>
  <c r="O53" i="151"/>
  <c r="N53" i="151"/>
  <c r="AA53" i="151" s="1"/>
  <c r="Z52" i="151"/>
  <c r="Y52" i="151"/>
  <c r="X52" i="151"/>
  <c r="W52" i="151"/>
  <c r="V52" i="151"/>
  <c r="U52" i="151"/>
  <c r="T52" i="151"/>
  <c r="S52" i="151"/>
  <c r="R52" i="151"/>
  <c r="Q52" i="151"/>
  <c r="P52" i="151"/>
  <c r="O52" i="151"/>
  <c r="B61" i="151" s="1"/>
  <c r="N52" i="151"/>
  <c r="Z51" i="151"/>
  <c r="Y51" i="151"/>
  <c r="X51" i="151"/>
  <c r="W51" i="151"/>
  <c r="V51" i="151"/>
  <c r="U51" i="151"/>
  <c r="T51" i="151"/>
  <c r="S51" i="151"/>
  <c r="R51" i="151"/>
  <c r="Q51" i="151"/>
  <c r="P51" i="151"/>
  <c r="O51" i="151"/>
  <c r="N51" i="151"/>
  <c r="Z44" i="151"/>
  <c r="Y44" i="151"/>
  <c r="X44" i="151"/>
  <c r="W44" i="151"/>
  <c r="V44" i="151"/>
  <c r="U44" i="151"/>
  <c r="T44" i="151"/>
  <c r="S44" i="151"/>
  <c r="R44" i="151"/>
  <c r="Q44" i="151"/>
  <c r="P44" i="151"/>
  <c r="O44" i="151"/>
  <c r="N44" i="151"/>
  <c r="AA44" i="151" s="1"/>
  <c r="Z43" i="151"/>
  <c r="Y43" i="151"/>
  <c r="X43" i="151"/>
  <c r="W43" i="151"/>
  <c r="V43" i="151"/>
  <c r="U43" i="151"/>
  <c r="T43" i="151"/>
  <c r="S43" i="151"/>
  <c r="R43" i="151"/>
  <c r="Q43" i="151"/>
  <c r="P43" i="151"/>
  <c r="O43" i="151"/>
  <c r="N43" i="151"/>
  <c r="AA43" i="151" s="1"/>
  <c r="Z42" i="151"/>
  <c r="Y42" i="151"/>
  <c r="X42" i="151"/>
  <c r="W42" i="151"/>
  <c r="V42" i="151"/>
  <c r="U42" i="151"/>
  <c r="T42" i="151"/>
  <c r="S42" i="151"/>
  <c r="R42" i="151"/>
  <c r="Q42" i="151"/>
  <c r="D45" i="151" s="1"/>
  <c r="P42" i="151"/>
  <c r="O42" i="151"/>
  <c r="N42" i="151"/>
  <c r="AA41" i="151"/>
  <c r="Z41" i="151"/>
  <c r="Y41" i="151"/>
  <c r="X41" i="151"/>
  <c r="W41" i="151"/>
  <c r="V41" i="151"/>
  <c r="U41" i="151"/>
  <c r="T41" i="151"/>
  <c r="S41" i="151"/>
  <c r="R41" i="151"/>
  <c r="Q41" i="151"/>
  <c r="P41" i="151"/>
  <c r="O41" i="151"/>
  <c r="N41" i="151"/>
  <c r="Z40" i="151"/>
  <c r="Y40" i="151"/>
  <c r="X40" i="151"/>
  <c r="W40" i="151"/>
  <c r="V40" i="151"/>
  <c r="U40" i="151"/>
  <c r="T40" i="151"/>
  <c r="S40" i="151"/>
  <c r="R40" i="151"/>
  <c r="Q40" i="151"/>
  <c r="P40" i="151"/>
  <c r="O40" i="151"/>
  <c r="N40" i="151"/>
  <c r="Z39" i="151"/>
  <c r="Y39" i="151"/>
  <c r="X39" i="151"/>
  <c r="W39" i="151"/>
  <c r="V39" i="151"/>
  <c r="U39" i="151"/>
  <c r="T39" i="151"/>
  <c r="S39" i="151"/>
  <c r="R39" i="151"/>
  <c r="Q39" i="151"/>
  <c r="P39" i="151"/>
  <c r="O39" i="151"/>
  <c r="N39" i="151"/>
  <c r="AA39" i="151" s="1"/>
  <c r="Z38" i="151"/>
  <c r="Y38" i="151"/>
  <c r="X38" i="151"/>
  <c r="W38" i="151"/>
  <c r="V38" i="151"/>
  <c r="U38" i="151"/>
  <c r="T38" i="151"/>
  <c r="S38" i="151"/>
  <c r="R38" i="151"/>
  <c r="Q38" i="151"/>
  <c r="P38" i="151"/>
  <c r="O38" i="151"/>
  <c r="N38" i="151"/>
  <c r="AA38" i="151" s="1"/>
  <c r="Z37" i="151"/>
  <c r="Y37" i="151"/>
  <c r="X37" i="151"/>
  <c r="W37" i="151"/>
  <c r="V37" i="151"/>
  <c r="U37" i="151"/>
  <c r="T37" i="151"/>
  <c r="S37" i="151"/>
  <c r="R37" i="151"/>
  <c r="Q37" i="151"/>
  <c r="P37" i="151"/>
  <c r="O37" i="151"/>
  <c r="N37" i="151"/>
  <c r="Z36" i="151"/>
  <c r="Y36" i="151"/>
  <c r="X36" i="151"/>
  <c r="W36" i="151"/>
  <c r="V36" i="151"/>
  <c r="U36" i="151"/>
  <c r="T36" i="151"/>
  <c r="S36" i="151"/>
  <c r="R36" i="151"/>
  <c r="Q36" i="151"/>
  <c r="P36" i="151"/>
  <c r="C45" i="151" s="1"/>
  <c r="O36" i="151"/>
  <c r="N36" i="151"/>
  <c r="AA36" i="151" s="1"/>
  <c r="Z35" i="151"/>
  <c r="Y35" i="151"/>
  <c r="X35" i="151"/>
  <c r="W35" i="151"/>
  <c r="V35" i="151"/>
  <c r="U35" i="151"/>
  <c r="T35" i="151"/>
  <c r="S35" i="151"/>
  <c r="R35" i="151"/>
  <c r="Q35" i="151"/>
  <c r="P35" i="151"/>
  <c r="O35" i="151"/>
  <c r="N35" i="151"/>
  <c r="Z28" i="151"/>
  <c r="Y28" i="151"/>
  <c r="X28" i="151"/>
  <c r="W28" i="151"/>
  <c r="V28" i="151"/>
  <c r="U28" i="151"/>
  <c r="T28" i="151"/>
  <c r="S28" i="151"/>
  <c r="R28" i="151"/>
  <c r="Q28" i="151"/>
  <c r="P28" i="151"/>
  <c r="O28" i="151"/>
  <c r="N28" i="151"/>
  <c r="Z27" i="151"/>
  <c r="Y27" i="151"/>
  <c r="X27" i="151"/>
  <c r="W27" i="151"/>
  <c r="V27" i="151"/>
  <c r="U27" i="151"/>
  <c r="T27" i="151"/>
  <c r="S27" i="151"/>
  <c r="R27" i="151"/>
  <c r="Q27" i="151"/>
  <c r="P27" i="151"/>
  <c r="O27" i="151"/>
  <c r="N27" i="151"/>
  <c r="AA27" i="151" s="1"/>
  <c r="Z26" i="151"/>
  <c r="Y26" i="151"/>
  <c r="X26" i="151"/>
  <c r="W26" i="151"/>
  <c r="V26" i="151"/>
  <c r="U26" i="151"/>
  <c r="T26" i="151"/>
  <c r="S26" i="151"/>
  <c r="R26" i="151"/>
  <c r="Q26" i="151"/>
  <c r="P26" i="151"/>
  <c r="O26" i="151"/>
  <c r="N26" i="151"/>
  <c r="Z25" i="151"/>
  <c r="Y25" i="151"/>
  <c r="X25" i="151"/>
  <c r="W25" i="151"/>
  <c r="V25" i="151"/>
  <c r="U25" i="151"/>
  <c r="T25" i="151"/>
  <c r="S25" i="151"/>
  <c r="R25" i="151"/>
  <c r="Q25" i="151"/>
  <c r="P25" i="151"/>
  <c r="O25" i="151"/>
  <c r="N25" i="151"/>
  <c r="Z24" i="151"/>
  <c r="Y24" i="151"/>
  <c r="X24" i="151"/>
  <c r="W24" i="151"/>
  <c r="V24" i="151"/>
  <c r="U24" i="151"/>
  <c r="T24" i="151"/>
  <c r="S24" i="151"/>
  <c r="R24" i="151"/>
  <c r="Q24" i="151"/>
  <c r="P24" i="151"/>
  <c r="O24" i="151"/>
  <c r="N24" i="151"/>
  <c r="AA24" i="151" s="1"/>
  <c r="Z23" i="151"/>
  <c r="Y23" i="151"/>
  <c r="X23" i="151"/>
  <c r="W23" i="151"/>
  <c r="V23" i="151"/>
  <c r="U23" i="151"/>
  <c r="T23" i="151"/>
  <c r="S23" i="151"/>
  <c r="R23" i="151"/>
  <c r="Q23" i="151"/>
  <c r="P23" i="151"/>
  <c r="O23" i="151"/>
  <c r="N23" i="151"/>
  <c r="AA23" i="151" s="1"/>
  <c r="Z22" i="151"/>
  <c r="Y22" i="151"/>
  <c r="X22" i="151"/>
  <c r="W22" i="151"/>
  <c r="V22" i="151"/>
  <c r="U22" i="151"/>
  <c r="T22" i="151"/>
  <c r="S22" i="151"/>
  <c r="R22" i="151"/>
  <c r="Q22" i="151"/>
  <c r="P22" i="151"/>
  <c r="O22" i="151"/>
  <c r="N22" i="151"/>
  <c r="Z21" i="151"/>
  <c r="Y21" i="151"/>
  <c r="X21" i="151"/>
  <c r="W21" i="151"/>
  <c r="V21" i="151"/>
  <c r="U21" i="151"/>
  <c r="T21" i="151"/>
  <c r="S21" i="151"/>
  <c r="R21" i="151"/>
  <c r="Q21" i="151"/>
  <c r="P21" i="151"/>
  <c r="O21" i="151"/>
  <c r="N21" i="151"/>
  <c r="Z20" i="151"/>
  <c r="Y20" i="151"/>
  <c r="X20" i="151"/>
  <c r="W20" i="151"/>
  <c r="V20" i="151"/>
  <c r="U20" i="151"/>
  <c r="T20" i="151"/>
  <c r="S20" i="151"/>
  <c r="R20" i="151"/>
  <c r="Q20" i="151"/>
  <c r="P20" i="151"/>
  <c r="O20" i="151"/>
  <c r="B29" i="151" s="1"/>
  <c r="N20" i="151"/>
  <c r="AA20" i="151" s="1"/>
  <c r="Z19" i="151"/>
  <c r="Y19" i="151"/>
  <c r="X19" i="151"/>
  <c r="W19" i="151"/>
  <c r="V19" i="151"/>
  <c r="U19" i="151"/>
  <c r="T19" i="151"/>
  <c r="S19" i="151"/>
  <c r="R19" i="151"/>
  <c r="Q19" i="151"/>
  <c r="P19" i="151"/>
  <c r="O19" i="151"/>
  <c r="N19" i="151"/>
  <c r="AA19" i="151" s="1"/>
  <c r="Z12" i="151"/>
  <c r="Y12" i="151"/>
  <c r="X12" i="151"/>
  <c r="W12" i="151"/>
  <c r="V12" i="151"/>
  <c r="U12" i="151"/>
  <c r="T12" i="151"/>
  <c r="S12" i="151"/>
  <c r="R12" i="151"/>
  <c r="Q12" i="151"/>
  <c r="P12" i="151"/>
  <c r="O12" i="151"/>
  <c r="N12" i="151"/>
  <c r="Z11" i="151"/>
  <c r="Y11" i="151"/>
  <c r="X11" i="151"/>
  <c r="W11" i="151"/>
  <c r="V11" i="151"/>
  <c r="U11" i="151"/>
  <c r="T11" i="151"/>
  <c r="S11" i="151"/>
  <c r="R11" i="151"/>
  <c r="Q11" i="151"/>
  <c r="P11" i="151"/>
  <c r="O11" i="151"/>
  <c r="N11" i="151"/>
  <c r="Z10" i="151"/>
  <c r="Y10" i="151"/>
  <c r="X10" i="151"/>
  <c r="W10" i="151"/>
  <c r="V10" i="151"/>
  <c r="U10" i="151"/>
  <c r="T10" i="151"/>
  <c r="S10" i="151"/>
  <c r="R10" i="151"/>
  <c r="Q10" i="151"/>
  <c r="P10" i="151"/>
  <c r="O10" i="151"/>
  <c r="N10" i="151"/>
  <c r="AA10" i="151" s="1"/>
  <c r="Z9" i="151"/>
  <c r="Y9" i="151"/>
  <c r="X9" i="151"/>
  <c r="W9" i="151"/>
  <c r="V9" i="151"/>
  <c r="U9" i="151"/>
  <c r="T9" i="151"/>
  <c r="S9" i="151"/>
  <c r="R9" i="151"/>
  <c r="Q9" i="151"/>
  <c r="P9" i="151"/>
  <c r="O9" i="151"/>
  <c r="N9" i="151"/>
  <c r="AA9" i="151" s="1"/>
  <c r="Z8" i="151"/>
  <c r="Y8" i="151"/>
  <c r="X8" i="151"/>
  <c r="W8" i="151"/>
  <c r="V8" i="151"/>
  <c r="U8" i="151"/>
  <c r="T8" i="151"/>
  <c r="S8" i="151"/>
  <c r="R8" i="151"/>
  <c r="Q8" i="151"/>
  <c r="P8" i="151"/>
  <c r="O8" i="151"/>
  <c r="N8" i="151"/>
  <c r="Z7" i="151"/>
  <c r="Y7" i="151"/>
  <c r="X7" i="151"/>
  <c r="W7" i="151"/>
  <c r="V7" i="151"/>
  <c r="U7" i="151"/>
  <c r="T7" i="151"/>
  <c r="S7" i="151"/>
  <c r="R7" i="151"/>
  <c r="Q7" i="151"/>
  <c r="P7" i="151"/>
  <c r="O7" i="151"/>
  <c r="N7" i="151"/>
  <c r="Z6" i="151"/>
  <c r="Y6" i="151"/>
  <c r="X6" i="151"/>
  <c r="W6" i="151"/>
  <c r="V6" i="151"/>
  <c r="U6" i="151"/>
  <c r="T6" i="151"/>
  <c r="S6" i="151"/>
  <c r="R6" i="151"/>
  <c r="Q6" i="151"/>
  <c r="P6" i="151"/>
  <c r="O6" i="151"/>
  <c r="N6" i="151"/>
  <c r="AA6" i="151" s="1"/>
  <c r="Z5" i="151"/>
  <c r="Y5" i="151"/>
  <c r="X5" i="151"/>
  <c r="W5" i="151"/>
  <c r="V5" i="151"/>
  <c r="U5" i="151"/>
  <c r="T5" i="151"/>
  <c r="S5" i="151"/>
  <c r="R5" i="151"/>
  <c r="Q5" i="151"/>
  <c r="P5" i="151"/>
  <c r="O5" i="151"/>
  <c r="N5" i="151"/>
  <c r="AA5" i="151" s="1"/>
  <c r="Z4" i="151"/>
  <c r="Y4" i="151"/>
  <c r="X4" i="151"/>
  <c r="W4" i="151"/>
  <c r="V4" i="151"/>
  <c r="U4" i="151"/>
  <c r="T4" i="151"/>
  <c r="S4" i="151"/>
  <c r="R4" i="151"/>
  <c r="Q4" i="151"/>
  <c r="P4" i="151"/>
  <c r="O4" i="151"/>
  <c r="N4" i="151"/>
  <c r="N3" i="151"/>
  <c r="O105" i="150"/>
  <c r="N105" i="150"/>
  <c r="M105" i="150"/>
  <c r="L105" i="150"/>
  <c r="K105" i="150"/>
  <c r="J105" i="150"/>
  <c r="I105" i="150"/>
  <c r="O104" i="150"/>
  <c r="N104" i="150"/>
  <c r="M104" i="150"/>
  <c r="L104" i="150"/>
  <c r="K104" i="150"/>
  <c r="D108" i="150" s="1"/>
  <c r="J104" i="150"/>
  <c r="I104" i="150"/>
  <c r="O103" i="150"/>
  <c r="N103" i="150"/>
  <c r="M103" i="150"/>
  <c r="L103" i="150"/>
  <c r="K103" i="150"/>
  <c r="J103" i="150"/>
  <c r="I103" i="150"/>
  <c r="O102" i="150"/>
  <c r="N102" i="150"/>
  <c r="M102" i="150"/>
  <c r="L102" i="150"/>
  <c r="K102" i="150"/>
  <c r="J102" i="150"/>
  <c r="I102" i="150"/>
  <c r="O101" i="150"/>
  <c r="N101" i="150"/>
  <c r="M101" i="150"/>
  <c r="L101" i="150"/>
  <c r="K101" i="150"/>
  <c r="J101" i="150"/>
  <c r="I101" i="150"/>
  <c r="O100" i="150"/>
  <c r="N100" i="150"/>
  <c r="M100" i="150"/>
  <c r="L100" i="150"/>
  <c r="K100" i="150"/>
  <c r="J100" i="150"/>
  <c r="I100" i="150"/>
  <c r="O99" i="150"/>
  <c r="N99" i="150"/>
  <c r="M99" i="150"/>
  <c r="L99" i="150"/>
  <c r="K99" i="150"/>
  <c r="J99" i="150"/>
  <c r="I99" i="150"/>
  <c r="O98" i="150"/>
  <c r="N98" i="150"/>
  <c r="M98" i="150"/>
  <c r="L98" i="150"/>
  <c r="K98" i="150"/>
  <c r="J98" i="150"/>
  <c r="I98" i="150"/>
  <c r="O97" i="150"/>
  <c r="N97" i="150"/>
  <c r="M97" i="150"/>
  <c r="L97" i="150"/>
  <c r="K97" i="150"/>
  <c r="J97" i="150"/>
  <c r="I97" i="150"/>
  <c r="O96" i="150"/>
  <c r="N96" i="150"/>
  <c r="M96" i="150"/>
  <c r="L96" i="150"/>
  <c r="K96" i="150"/>
  <c r="J96" i="150"/>
  <c r="I96" i="150"/>
  <c r="M95" i="150"/>
  <c r="L95" i="150"/>
  <c r="K95" i="150"/>
  <c r="J95" i="150"/>
  <c r="I95" i="150"/>
  <c r="M86" i="150"/>
  <c r="L86" i="150"/>
  <c r="J86" i="150"/>
  <c r="I86" i="150"/>
  <c r="G86" i="150"/>
  <c r="D86" i="150"/>
  <c r="K86" i="150" s="1"/>
  <c r="M85" i="150"/>
  <c r="L85" i="150"/>
  <c r="J85" i="150"/>
  <c r="I85" i="150"/>
  <c r="G85" i="150"/>
  <c r="H85" i="150" s="1"/>
  <c r="D85" i="150"/>
  <c r="K85" i="150" s="1"/>
  <c r="M84" i="150"/>
  <c r="L84" i="150"/>
  <c r="J84" i="150"/>
  <c r="I84" i="150"/>
  <c r="G84" i="150"/>
  <c r="N84" i="150" s="1"/>
  <c r="D84" i="150"/>
  <c r="M83" i="150"/>
  <c r="L83" i="150"/>
  <c r="J83" i="150"/>
  <c r="I83" i="150"/>
  <c r="G83" i="150"/>
  <c r="D83" i="150"/>
  <c r="K83" i="150" s="1"/>
  <c r="M82" i="150"/>
  <c r="L82" i="150"/>
  <c r="J82" i="150"/>
  <c r="C87" i="150" s="1"/>
  <c r="I82" i="150"/>
  <c r="G82" i="150"/>
  <c r="D82" i="150"/>
  <c r="K82" i="150" s="1"/>
  <c r="M81" i="150"/>
  <c r="L81" i="150"/>
  <c r="J81" i="150"/>
  <c r="I81" i="150"/>
  <c r="G81" i="150"/>
  <c r="H81" i="150" s="1"/>
  <c r="D81" i="150"/>
  <c r="K81" i="150" s="1"/>
  <c r="M80" i="150"/>
  <c r="L80" i="150"/>
  <c r="J80" i="150"/>
  <c r="I80" i="150"/>
  <c r="G80" i="150"/>
  <c r="N80" i="150" s="1"/>
  <c r="D80" i="150"/>
  <c r="K80" i="150" s="1"/>
  <c r="M79" i="150"/>
  <c r="L79" i="150"/>
  <c r="J79" i="150"/>
  <c r="I79" i="150"/>
  <c r="G79" i="150"/>
  <c r="D79" i="150"/>
  <c r="K79" i="150" s="1"/>
  <c r="M78" i="150"/>
  <c r="L78" i="150"/>
  <c r="E87" i="150" s="1"/>
  <c r="J78" i="150"/>
  <c r="I78" i="150"/>
  <c r="G78" i="150"/>
  <c r="D78" i="150"/>
  <c r="K78" i="150" s="1"/>
  <c r="M77" i="150"/>
  <c r="L77" i="150"/>
  <c r="J77" i="150"/>
  <c r="I77" i="150"/>
  <c r="G77" i="150"/>
  <c r="H77" i="150" s="1"/>
  <c r="D77" i="150"/>
  <c r="N68" i="150"/>
  <c r="M68" i="150"/>
  <c r="L68" i="150"/>
  <c r="J68" i="150"/>
  <c r="I68" i="150"/>
  <c r="G68" i="150"/>
  <c r="D68" i="150"/>
  <c r="M67" i="150"/>
  <c r="L67" i="150"/>
  <c r="J67" i="150"/>
  <c r="I67" i="150"/>
  <c r="H67" i="150"/>
  <c r="G67" i="150"/>
  <c r="N67" i="150" s="1"/>
  <c r="D67" i="150"/>
  <c r="M66" i="150"/>
  <c r="L66" i="150"/>
  <c r="J66" i="150"/>
  <c r="I66" i="150"/>
  <c r="G66" i="150"/>
  <c r="D66" i="150"/>
  <c r="M65" i="150"/>
  <c r="L65" i="150"/>
  <c r="J65" i="150"/>
  <c r="I65" i="150"/>
  <c r="G65" i="150"/>
  <c r="D65" i="150"/>
  <c r="M64" i="150"/>
  <c r="L64" i="150"/>
  <c r="J64" i="150"/>
  <c r="I64" i="150"/>
  <c r="G64" i="150"/>
  <c r="D64" i="150"/>
  <c r="H64" i="150" s="1"/>
  <c r="N63" i="150"/>
  <c r="M63" i="150"/>
  <c r="L63" i="150"/>
  <c r="J63" i="150"/>
  <c r="I63" i="150"/>
  <c r="G63" i="150"/>
  <c r="N64" i="150" s="1"/>
  <c r="D63" i="150"/>
  <c r="N62" i="150"/>
  <c r="M62" i="150"/>
  <c r="L62" i="150"/>
  <c r="J62" i="150"/>
  <c r="I62" i="150"/>
  <c r="G62" i="150"/>
  <c r="D62" i="150"/>
  <c r="N61" i="150"/>
  <c r="M61" i="150"/>
  <c r="L61" i="150"/>
  <c r="J61" i="150"/>
  <c r="I61" i="150"/>
  <c r="H61" i="150"/>
  <c r="G61" i="150"/>
  <c r="D61" i="150"/>
  <c r="M60" i="150"/>
  <c r="L60" i="150"/>
  <c r="J60" i="150"/>
  <c r="I60" i="150"/>
  <c r="G60" i="150"/>
  <c r="D60" i="150"/>
  <c r="M59" i="150"/>
  <c r="L59" i="150"/>
  <c r="J59" i="150"/>
  <c r="I59" i="150"/>
  <c r="G59" i="150"/>
  <c r="H59" i="150" s="1"/>
  <c r="O59" i="150" s="1"/>
  <c r="D59" i="150"/>
  <c r="K59" i="150" s="1"/>
  <c r="M50" i="150"/>
  <c r="L50" i="150"/>
  <c r="J50" i="150"/>
  <c r="I50" i="150"/>
  <c r="G50" i="150"/>
  <c r="H50" i="150" s="1"/>
  <c r="D50" i="150"/>
  <c r="K50" i="150" s="1"/>
  <c r="M49" i="150"/>
  <c r="L49" i="150"/>
  <c r="J49" i="150"/>
  <c r="I49" i="150"/>
  <c r="G49" i="150"/>
  <c r="N49" i="150" s="1"/>
  <c r="D49" i="150"/>
  <c r="M48" i="150"/>
  <c r="L48" i="150"/>
  <c r="J48" i="150"/>
  <c r="I48" i="150"/>
  <c r="G48" i="150"/>
  <c r="D48" i="150"/>
  <c r="K48" i="150" s="1"/>
  <c r="M47" i="150"/>
  <c r="L47" i="150"/>
  <c r="J47" i="150"/>
  <c r="I47" i="150"/>
  <c r="G47" i="150"/>
  <c r="D47" i="150"/>
  <c r="K47" i="150" s="1"/>
  <c r="M46" i="150"/>
  <c r="L46" i="150"/>
  <c r="J46" i="150"/>
  <c r="I46" i="150"/>
  <c r="G46" i="150"/>
  <c r="H46" i="150" s="1"/>
  <c r="D46" i="150"/>
  <c r="K46" i="150" s="1"/>
  <c r="M45" i="150"/>
  <c r="L45" i="150"/>
  <c r="J45" i="150"/>
  <c r="I45" i="150"/>
  <c r="G45" i="150"/>
  <c r="N45" i="150" s="1"/>
  <c r="D45" i="150"/>
  <c r="M44" i="150"/>
  <c r="L44" i="150"/>
  <c r="J44" i="150"/>
  <c r="I44" i="150"/>
  <c r="G44" i="150"/>
  <c r="D44" i="150"/>
  <c r="K44" i="150" s="1"/>
  <c r="M43" i="150"/>
  <c r="L43" i="150"/>
  <c r="J43" i="150"/>
  <c r="I43" i="150"/>
  <c r="G43" i="150"/>
  <c r="D43" i="150"/>
  <c r="K43" i="150" s="1"/>
  <c r="M42" i="150"/>
  <c r="F51" i="150" s="1"/>
  <c r="L42" i="150"/>
  <c r="E51" i="150" s="1"/>
  <c r="J42" i="150"/>
  <c r="I42" i="150"/>
  <c r="B51" i="150" s="1"/>
  <c r="G42" i="150"/>
  <c r="H42" i="150" s="1"/>
  <c r="D42" i="150"/>
  <c r="K42" i="150" s="1"/>
  <c r="M41" i="150"/>
  <c r="L41" i="150"/>
  <c r="J41" i="150"/>
  <c r="I41" i="150"/>
  <c r="G41" i="150"/>
  <c r="N41" i="150" s="1"/>
  <c r="D41" i="150"/>
  <c r="K41" i="150" s="1"/>
  <c r="N32" i="150"/>
  <c r="M32" i="150"/>
  <c r="L32" i="150"/>
  <c r="J32" i="150"/>
  <c r="I32" i="150"/>
  <c r="H32" i="150"/>
  <c r="G32" i="150"/>
  <c r="D32" i="150"/>
  <c r="N31" i="150"/>
  <c r="M31" i="150"/>
  <c r="L31" i="150"/>
  <c r="J31" i="150"/>
  <c r="I31" i="150"/>
  <c r="G31" i="150"/>
  <c r="D31" i="150"/>
  <c r="M30" i="150"/>
  <c r="L30" i="150"/>
  <c r="J30" i="150"/>
  <c r="I30" i="150"/>
  <c r="H30" i="150"/>
  <c r="G30" i="150"/>
  <c r="N30" i="150" s="1"/>
  <c r="D30" i="150"/>
  <c r="M29" i="150"/>
  <c r="L29" i="150"/>
  <c r="J29" i="150"/>
  <c r="I29" i="150"/>
  <c r="G29" i="150"/>
  <c r="D29" i="150"/>
  <c r="M28" i="150"/>
  <c r="L28" i="150"/>
  <c r="J28" i="150"/>
  <c r="I28" i="150"/>
  <c r="G28" i="150"/>
  <c r="D28" i="150"/>
  <c r="M27" i="150"/>
  <c r="L27" i="150"/>
  <c r="J27" i="150"/>
  <c r="I27" i="150"/>
  <c r="G27" i="150"/>
  <c r="N27" i="150" s="1"/>
  <c r="D27" i="150"/>
  <c r="H27" i="150" s="1"/>
  <c r="M26" i="150"/>
  <c r="L26" i="150"/>
  <c r="J26" i="150"/>
  <c r="I26" i="150"/>
  <c r="G26" i="150"/>
  <c r="H26" i="150" s="1"/>
  <c r="D26" i="150"/>
  <c r="K26" i="150" s="1"/>
  <c r="M25" i="150"/>
  <c r="L25" i="150"/>
  <c r="J25" i="150"/>
  <c r="I25" i="150"/>
  <c r="G25" i="150"/>
  <c r="N26" i="150" s="1"/>
  <c r="D25" i="150"/>
  <c r="H25" i="150" s="1"/>
  <c r="N24" i="150"/>
  <c r="M24" i="150"/>
  <c r="L24" i="150"/>
  <c r="J24" i="150"/>
  <c r="I24" i="150"/>
  <c r="B33" i="150" s="1"/>
  <c r="G24" i="150"/>
  <c r="N25" i="150" s="1"/>
  <c r="D24" i="150"/>
  <c r="M23" i="150"/>
  <c r="L23" i="150"/>
  <c r="J23" i="150"/>
  <c r="I23" i="150"/>
  <c r="G23" i="150"/>
  <c r="D23" i="150"/>
  <c r="M13" i="150"/>
  <c r="L13" i="150"/>
  <c r="J13" i="150"/>
  <c r="I13" i="150"/>
  <c r="G13" i="150"/>
  <c r="D13" i="150"/>
  <c r="K13" i="150" s="1"/>
  <c r="M12" i="150"/>
  <c r="L12" i="150"/>
  <c r="J12" i="150"/>
  <c r="I12" i="150"/>
  <c r="G12" i="150"/>
  <c r="H12" i="150" s="1"/>
  <c r="D12" i="150"/>
  <c r="K12" i="150" s="1"/>
  <c r="M11" i="150"/>
  <c r="L11" i="150"/>
  <c r="J11" i="150"/>
  <c r="I11" i="150"/>
  <c r="G11" i="150"/>
  <c r="D11" i="150"/>
  <c r="K11" i="150" s="1"/>
  <c r="M10" i="150"/>
  <c r="L10" i="150"/>
  <c r="J10" i="150"/>
  <c r="I10" i="150"/>
  <c r="G10" i="150"/>
  <c r="D10" i="150"/>
  <c r="K10" i="150" s="1"/>
  <c r="M9" i="150"/>
  <c r="L9" i="150"/>
  <c r="J9" i="150"/>
  <c r="I9" i="150"/>
  <c r="G9" i="150"/>
  <c r="D9" i="150"/>
  <c r="K9" i="150" s="1"/>
  <c r="M8" i="150"/>
  <c r="L8" i="150"/>
  <c r="J8" i="150"/>
  <c r="I8" i="150"/>
  <c r="G8" i="150"/>
  <c r="H8" i="150" s="1"/>
  <c r="D8" i="150"/>
  <c r="M7" i="150"/>
  <c r="L7" i="150"/>
  <c r="J7" i="150"/>
  <c r="I7" i="150"/>
  <c r="G7" i="150"/>
  <c r="D7" i="150"/>
  <c r="K7" i="150" s="1"/>
  <c r="M6" i="150"/>
  <c r="L6" i="150"/>
  <c r="J6" i="150"/>
  <c r="I6" i="150"/>
  <c r="G6" i="150"/>
  <c r="D6" i="150"/>
  <c r="K6" i="150" s="1"/>
  <c r="M5" i="150"/>
  <c r="F14" i="150" s="1"/>
  <c r="L5" i="150"/>
  <c r="E14" i="150" s="1"/>
  <c r="J5" i="150"/>
  <c r="I5" i="150"/>
  <c r="G5" i="150"/>
  <c r="N5" i="150" s="1"/>
  <c r="D5" i="150"/>
  <c r="G4" i="150"/>
  <c r="D4" i="150"/>
  <c r="K5" i="150" s="1"/>
  <c r="F98" i="149"/>
  <c r="E98" i="149"/>
  <c r="D98" i="149"/>
  <c r="F97" i="149"/>
  <c r="E97" i="149"/>
  <c r="D97" i="149"/>
  <c r="F96" i="149"/>
  <c r="E96" i="149"/>
  <c r="D96" i="149"/>
  <c r="F95" i="149"/>
  <c r="E95" i="149"/>
  <c r="D95" i="149"/>
  <c r="F94" i="149"/>
  <c r="E94" i="149"/>
  <c r="D94" i="149"/>
  <c r="F93" i="149"/>
  <c r="E93" i="149"/>
  <c r="D93" i="149"/>
  <c r="F92" i="149"/>
  <c r="E92" i="149"/>
  <c r="D92" i="149"/>
  <c r="F91" i="149"/>
  <c r="E91" i="149"/>
  <c r="D91" i="149"/>
  <c r="F90" i="149"/>
  <c r="E90" i="149"/>
  <c r="D90" i="149"/>
  <c r="F89" i="149"/>
  <c r="E89" i="149"/>
  <c r="D89" i="149"/>
  <c r="F88" i="149"/>
  <c r="E88" i="149"/>
  <c r="D88" i="149"/>
  <c r="F80" i="149"/>
  <c r="E80" i="149"/>
  <c r="D80" i="149"/>
  <c r="F79" i="149"/>
  <c r="E79" i="149"/>
  <c r="D79" i="149"/>
  <c r="F78" i="149"/>
  <c r="E78" i="149"/>
  <c r="D78" i="149"/>
  <c r="F77" i="149"/>
  <c r="E77" i="149"/>
  <c r="D77" i="149"/>
  <c r="F76" i="149"/>
  <c r="E76" i="149"/>
  <c r="D76" i="149"/>
  <c r="F75" i="149"/>
  <c r="E75" i="149"/>
  <c r="D75" i="149"/>
  <c r="F74" i="149"/>
  <c r="E74" i="149"/>
  <c r="D74" i="149"/>
  <c r="F73" i="149"/>
  <c r="E73" i="149"/>
  <c r="D73" i="149"/>
  <c r="F72" i="149"/>
  <c r="E72" i="149"/>
  <c r="D72" i="149"/>
  <c r="F71" i="149"/>
  <c r="E71" i="149"/>
  <c r="D71" i="149"/>
  <c r="F63" i="149"/>
  <c r="E63" i="149"/>
  <c r="D63" i="149"/>
  <c r="F62" i="149"/>
  <c r="E62" i="149"/>
  <c r="D62" i="149"/>
  <c r="F61" i="149"/>
  <c r="E61" i="149"/>
  <c r="D61" i="149"/>
  <c r="F60" i="149"/>
  <c r="E60" i="149"/>
  <c r="D60" i="149"/>
  <c r="F59" i="149"/>
  <c r="E59" i="149"/>
  <c r="D59" i="149"/>
  <c r="F58" i="149"/>
  <c r="E58" i="149"/>
  <c r="D58" i="149"/>
  <c r="F57" i="149"/>
  <c r="E57" i="149"/>
  <c r="D57" i="149"/>
  <c r="F56" i="149"/>
  <c r="E56" i="149"/>
  <c r="D56" i="149"/>
  <c r="F55" i="149"/>
  <c r="C64" i="149" s="1"/>
  <c r="E55" i="149"/>
  <c r="D55" i="149"/>
  <c r="F54" i="149"/>
  <c r="E54" i="149"/>
  <c r="D54" i="149"/>
  <c r="F46" i="149"/>
  <c r="E46" i="149"/>
  <c r="D46" i="149"/>
  <c r="F45" i="149"/>
  <c r="E45" i="149"/>
  <c r="D45" i="149"/>
  <c r="F44" i="149"/>
  <c r="E44" i="149"/>
  <c r="D44" i="149"/>
  <c r="F43" i="149"/>
  <c r="E43" i="149"/>
  <c r="D43" i="149"/>
  <c r="F42" i="149"/>
  <c r="E42" i="149"/>
  <c r="D42" i="149"/>
  <c r="F41" i="149"/>
  <c r="E41" i="149"/>
  <c r="D41" i="149"/>
  <c r="F40" i="149"/>
  <c r="C47" i="149" s="1"/>
  <c r="E40" i="149"/>
  <c r="D40" i="149"/>
  <c r="F39" i="149"/>
  <c r="E39" i="149"/>
  <c r="B47" i="149" s="1"/>
  <c r="D39" i="149"/>
  <c r="F38" i="149"/>
  <c r="E38" i="149"/>
  <c r="D38" i="149"/>
  <c r="F37" i="149"/>
  <c r="E37" i="149"/>
  <c r="D37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F7" i="149"/>
  <c r="E7" i="149"/>
  <c r="D7" i="149"/>
  <c r="F6" i="149"/>
  <c r="C13" i="149" s="1"/>
  <c r="E6" i="149"/>
  <c r="D6" i="149"/>
  <c r="F5" i="149"/>
  <c r="E5" i="149"/>
  <c r="B13" i="149" s="1"/>
  <c r="D5" i="149"/>
  <c r="F4" i="149"/>
  <c r="E4" i="149"/>
  <c r="D4" i="149"/>
  <c r="D3" i="149"/>
  <c r="F98" i="148"/>
  <c r="E98" i="148"/>
  <c r="D98" i="148"/>
  <c r="F97" i="148"/>
  <c r="E97" i="148"/>
  <c r="D97" i="148"/>
  <c r="F96" i="148"/>
  <c r="E96" i="148"/>
  <c r="D96" i="148"/>
  <c r="F95" i="148"/>
  <c r="E95" i="148"/>
  <c r="D95" i="148"/>
  <c r="F94" i="148"/>
  <c r="E94" i="148"/>
  <c r="D94" i="148"/>
  <c r="F93" i="148"/>
  <c r="E93" i="148"/>
  <c r="D93" i="148"/>
  <c r="F92" i="148"/>
  <c r="E92" i="148"/>
  <c r="D92" i="148"/>
  <c r="F91" i="148"/>
  <c r="E91" i="148"/>
  <c r="D91" i="148"/>
  <c r="F90" i="148"/>
  <c r="E90" i="148"/>
  <c r="D90" i="148"/>
  <c r="F89" i="148"/>
  <c r="E89" i="148"/>
  <c r="D89" i="148"/>
  <c r="F88" i="148"/>
  <c r="E88" i="148"/>
  <c r="D88" i="148"/>
  <c r="F80" i="148"/>
  <c r="E80" i="148"/>
  <c r="D80" i="148"/>
  <c r="F79" i="148"/>
  <c r="E79" i="148"/>
  <c r="D79" i="148"/>
  <c r="F78" i="148"/>
  <c r="E78" i="148"/>
  <c r="D78" i="148"/>
  <c r="F77" i="148"/>
  <c r="E77" i="148"/>
  <c r="D77" i="148"/>
  <c r="F76" i="148"/>
  <c r="E76" i="148"/>
  <c r="D76" i="148"/>
  <c r="F75" i="148"/>
  <c r="E75" i="148"/>
  <c r="D75" i="148"/>
  <c r="F74" i="148"/>
  <c r="E74" i="148"/>
  <c r="D74" i="148"/>
  <c r="F73" i="148"/>
  <c r="E73" i="148"/>
  <c r="D73" i="148"/>
  <c r="F72" i="148"/>
  <c r="E72" i="148"/>
  <c r="D72" i="148"/>
  <c r="F71" i="148"/>
  <c r="E71" i="148"/>
  <c r="D71" i="148"/>
  <c r="F63" i="148"/>
  <c r="E63" i="148"/>
  <c r="D63" i="148"/>
  <c r="F62" i="148"/>
  <c r="E62" i="148"/>
  <c r="D62" i="148"/>
  <c r="F61" i="148"/>
  <c r="E61" i="148"/>
  <c r="D61" i="148"/>
  <c r="F60" i="148"/>
  <c r="E60" i="148"/>
  <c r="D60" i="148"/>
  <c r="F59" i="148"/>
  <c r="E59" i="148"/>
  <c r="D59" i="148"/>
  <c r="F58" i="148"/>
  <c r="E58" i="148"/>
  <c r="D58" i="148"/>
  <c r="F57" i="148"/>
  <c r="E57" i="148"/>
  <c r="D57" i="148"/>
  <c r="F56" i="148"/>
  <c r="E56" i="148"/>
  <c r="D56" i="148"/>
  <c r="F55" i="148"/>
  <c r="E55" i="148"/>
  <c r="D55" i="148"/>
  <c r="F54" i="148"/>
  <c r="E54" i="148"/>
  <c r="D54" i="148"/>
  <c r="F46" i="148"/>
  <c r="E46" i="148"/>
  <c r="D46" i="148"/>
  <c r="F45" i="148"/>
  <c r="E45" i="148"/>
  <c r="D45" i="148"/>
  <c r="F44" i="148"/>
  <c r="E44" i="148"/>
  <c r="D44" i="148"/>
  <c r="F43" i="148"/>
  <c r="E43" i="148"/>
  <c r="D43" i="148"/>
  <c r="F42" i="148"/>
  <c r="E42" i="148"/>
  <c r="D42" i="148"/>
  <c r="F41" i="148"/>
  <c r="E41" i="148"/>
  <c r="D41" i="148"/>
  <c r="F40" i="148"/>
  <c r="E40" i="148"/>
  <c r="D40" i="148"/>
  <c r="F39" i="148"/>
  <c r="E39" i="148"/>
  <c r="D39" i="148"/>
  <c r="F38" i="148"/>
  <c r="E38" i="148"/>
  <c r="D38" i="148"/>
  <c r="F37" i="148"/>
  <c r="E37" i="148"/>
  <c r="D37" i="148"/>
  <c r="F29" i="148"/>
  <c r="E29" i="148"/>
  <c r="D29" i="148"/>
  <c r="F28" i="148"/>
  <c r="E28" i="148"/>
  <c r="D28" i="148"/>
  <c r="F27" i="148"/>
  <c r="E27" i="148"/>
  <c r="D27" i="148"/>
  <c r="F26" i="148"/>
  <c r="E26" i="148"/>
  <c r="D26" i="148"/>
  <c r="F25" i="148"/>
  <c r="E25" i="148"/>
  <c r="D25" i="148"/>
  <c r="F24" i="148"/>
  <c r="E24" i="148"/>
  <c r="D24" i="148"/>
  <c r="F23" i="148"/>
  <c r="E23" i="148"/>
  <c r="D23" i="148"/>
  <c r="F22" i="148"/>
  <c r="E22" i="148"/>
  <c r="D22" i="148"/>
  <c r="F21" i="148"/>
  <c r="E21" i="148"/>
  <c r="D21" i="148"/>
  <c r="F20" i="148"/>
  <c r="E20" i="148"/>
  <c r="D20" i="148"/>
  <c r="F12" i="148"/>
  <c r="E12" i="148"/>
  <c r="D12" i="148"/>
  <c r="F11" i="148"/>
  <c r="E11" i="148"/>
  <c r="D11" i="148"/>
  <c r="F10" i="148"/>
  <c r="E10" i="148"/>
  <c r="D10" i="148"/>
  <c r="F9" i="148"/>
  <c r="E9" i="148"/>
  <c r="D9" i="148"/>
  <c r="F8" i="148"/>
  <c r="E8" i="148"/>
  <c r="D8" i="148"/>
  <c r="F7" i="148"/>
  <c r="E7" i="148"/>
  <c r="D7" i="148"/>
  <c r="F6" i="148"/>
  <c r="E6" i="148"/>
  <c r="D6" i="148"/>
  <c r="F5" i="148"/>
  <c r="E5" i="148"/>
  <c r="D5" i="148"/>
  <c r="F4" i="148"/>
  <c r="E4" i="148"/>
  <c r="D4" i="148"/>
  <c r="D3" i="148"/>
  <c r="N93" i="147"/>
  <c r="M93" i="147"/>
  <c r="J93" i="147"/>
  <c r="H93" i="147"/>
  <c r="G93" i="147"/>
  <c r="F93" i="147"/>
  <c r="D93" i="147"/>
  <c r="N92" i="147"/>
  <c r="M92" i="147"/>
  <c r="J92" i="147"/>
  <c r="H92" i="147"/>
  <c r="G92" i="147"/>
  <c r="F92" i="147"/>
  <c r="D92" i="147"/>
  <c r="I92" i="147" s="1"/>
  <c r="N91" i="147"/>
  <c r="M91" i="147"/>
  <c r="J91" i="147"/>
  <c r="H91" i="147"/>
  <c r="G91" i="147"/>
  <c r="F91" i="147"/>
  <c r="D91" i="147"/>
  <c r="N90" i="147"/>
  <c r="M90" i="147"/>
  <c r="J90" i="147"/>
  <c r="H90" i="147"/>
  <c r="G90" i="147"/>
  <c r="F90" i="147"/>
  <c r="D90" i="147"/>
  <c r="I90" i="147" s="1"/>
  <c r="N89" i="147"/>
  <c r="M89" i="147"/>
  <c r="J89" i="147"/>
  <c r="H89" i="147"/>
  <c r="G89" i="147"/>
  <c r="F89" i="147"/>
  <c r="D89" i="147"/>
  <c r="N88" i="147"/>
  <c r="M88" i="147"/>
  <c r="J88" i="147"/>
  <c r="H88" i="147"/>
  <c r="G88" i="147"/>
  <c r="F88" i="147"/>
  <c r="D88" i="147"/>
  <c r="I88" i="147" s="1"/>
  <c r="N87" i="147"/>
  <c r="M87" i="147"/>
  <c r="J87" i="147"/>
  <c r="H87" i="147"/>
  <c r="G87" i="147"/>
  <c r="F87" i="147"/>
  <c r="D87" i="147"/>
  <c r="N86" i="147"/>
  <c r="M86" i="147"/>
  <c r="J86" i="147"/>
  <c r="H86" i="147"/>
  <c r="G86" i="147"/>
  <c r="F86" i="147"/>
  <c r="D86" i="147"/>
  <c r="I86" i="147" s="1"/>
  <c r="N85" i="147"/>
  <c r="M85" i="147"/>
  <c r="J85" i="147"/>
  <c r="H85" i="147"/>
  <c r="G85" i="147"/>
  <c r="F85" i="147"/>
  <c r="D85" i="147"/>
  <c r="N84" i="147"/>
  <c r="M84" i="147"/>
  <c r="J84" i="147"/>
  <c r="H84" i="147"/>
  <c r="G84" i="147"/>
  <c r="F84" i="147"/>
  <c r="D84" i="147"/>
  <c r="N83" i="147"/>
  <c r="M83" i="147"/>
  <c r="J83" i="147"/>
  <c r="H83" i="147"/>
  <c r="G83" i="147"/>
  <c r="F83" i="147"/>
  <c r="D83" i="147"/>
  <c r="N76" i="147"/>
  <c r="M76" i="147"/>
  <c r="J76" i="147"/>
  <c r="H76" i="147"/>
  <c r="G76" i="147"/>
  <c r="F76" i="147"/>
  <c r="D76" i="147"/>
  <c r="I76" i="147" s="1"/>
  <c r="N75" i="147"/>
  <c r="M75" i="147"/>
  <c r="J75" i="147"/>
  <c r="H75" i="147"/>
  <c r="G75" i="147"/>
  <c r="F75" i="147"/>
  <c r="D75" i="147"/>
  <c r="N74" i="147"/>
  <c r="M74" i="147"/>
  <c r="J74" i="147"/>
  <c r="H74" i="147"/>
  <c r="G74" i="147"/>
  <c r="F74" i="147"/>
  <c r="D74" i="147"/>
  <c r="N73" i="147"/>
  <c r="M73" i="147"/>
  <c r="J73" i="147"/>
  <c r="H73" i="147"/>
  <c r="G73" i="147"/>
  <c r="F73" i="147"/>
  <c r="D73" i="147"/>
  <c r="N72" i="147"/>
  <c r="M72" i="147"/>
  <c r="J72" i="147"/>
  <c r="H72" i="147"/>
  <c r="G72" i="147"/>
  <c r="F72" i="147"/>
  <c r="D72" i="147"/>
  <c r="I72" i="147" s="1"/>
  <c r="N71" i="147"/>
  <c r="M71" i="147"/>
  <c r="J71" i="147"/>
  <c r="H71" i="147"/>
  <c r="G71" i="147"/>
  <c r="F71" i="147"/>
  <c r="D71" i="147"/>
  <c r="N70" i="147"/>
  <c r="M70" i="147"/>
  <c r="J70" i="147"/>
  <c r="H70" i="147"/>
  <c r="G70" i="147"/>
  <c r="F70" i="147"/>
  <c r="D70" i="147"/>
  <c r="I70" i="147" s="1"/>
  <c r="N69" i="147"/>
  <c r="M69" i="147"/>
  <c r="J69" i="147"/>
  <c r="H69" i="147"/>
  <c r="G69" i="147"/>
  <c r="F69" i="147"/>
  <c r="D69" i="147"/>
  <c r="N68" i="147"/>
  <c r="M68" i="147"/>
  <c r="J68" i="147"/>
  <c r="E77" i="147" s="1"/>
  <c r="H68" i="147"/>
  <c r="G68" i="147"/>
  <c r="B77" i="147" s="1"/>
  <c r="F68" i="147"/>
  <c r="D68" i="147"/>
  <c r="I68" i="147" s="1"/>
  <c r="N67" i="147"/>
  <c r="M67" i="147"/>
  <c r="J67" i="147"/>
  <c r="H67" i="147"/>
  <c r="G67" i="147"/>
  <c r="F67" i="147"/>
  <c r="D67" i="147"/>
  <c r="N60" i="147"/>
  <c r="M60" i="147"/>
  <c r="J60" i="147"/>
  <c r="H60" i="147"/>
  <c r="G60" i="147"/>
  <c r="F60" i="147"/>
  <c r="D60" i="147"/>
  <c r="I60" i="147" s="1"/>
  <c r="N59" i="147"/>
  <c r="M59" i="147"/>
  <c r="J59" i="147"/>
  <c r="H59" i="147"/>
  <c r="G59" i="147"/>
  <c r="F59" i="147"/>
  <c r="D59" i="147"/>
  <c r="N58" i="147"/>
  <c r="M58" i="147"/>
  <c r="J58" i="147"/>
  <c r="H58" i="147"/>
  <c r="G58" i="147"/>
  <c r="F58" i="147"/>
  <c r="D58" i="147"/>
  <c r="I58" i="147" s="1"/>
  <c r="N57" i="147"/>
  <c r="M57" i="147"/>
  <c r="J57" i="147"/>
  <c r="H57" i="147"/>
  <c r="G57" i="147"/>
  <c r="F57" i="147"/>
  <c r="D57" i="147"/>
  <c r="N56" i="147"/>
  <c r="M56" i="147"/>
  <c r="J56" i="147"/>
  <c r="H56" i="147"/>
  <c r="G56" i="147"/>
  <c r="F56" i="147"/>
  <c r="D56" i="147"/>
  <c r="I56" i="147" s="1"/>
  <c r="N55" i="147"/>
  <c r="M55" i="147"/>
  <c r="J55" i="147"/>
  <c r="H55" i="147"/>
  <c r="G55" i="147"/>
  <c r="F55" i="147"/>
  <c r="D55" i="147"/>
  <c r="N54" i="147"/>
  <c r="M54" i="147"/>
  <c r="J54" i="147"/>
  <c r="H54" i="147"/>
  <c r="G54" i="147"/>
  <c r="F54" i="147"/>
  <c r="D54" i="147"/>
  <c r="I54" i="147" s="1"/>
  <c r="N53" i="147"/>
  <c r="M53" i="147"/>
  <c r="J53" i="147"/>
  <c r="H53" i="147"/>
  <c r="G53" i="147"/>
  <c r="F53" i="147"/>
  <c r="D53" i="147"/>
  <c r="N52" i="147"/>
  <c r="M52" i="147"/>
  <c r="J52" i="147"/>
  <c r="E61" i="147" s="1"/>
  <c r="H52" i="147"/>
  <c r="G52" i="147"/>
  <c r="B61" i="147" s="1"/>
  <c r="F52" i="147"/>
  <c r="D52" i="147"/>
  <c r="I52" i="147" s="1"/>
  <c r="N51" i="147"/>
  <c r="M51" i="147"/>
  <c r="J51" i="147"/>
  <c r="H51" i="147"/>
  <c r="G51" i="147"/>
  <c r="F51" i="147"/>
  <c r="D51" i="147"/>
  <c r="N44" i="147"/>
  <c r="M44" i="147"/>
  <c r="J44" i="147"/>
  <c r="H44" i="147"/>
  <c r="G44" i="147"/>
  <c r="F44" i="147"/>
  <c r="D44" i="147"/>
  <c r="I44" i="147" s="1"/>
  <c r="N43" i="147"/>
  <c r="M43" i="147"/>
  <c r="J43" i="147"/>
  <c r="H43" i="147"/>
  <c r="G43" i="147"/>
  <c r="F43" i="147"/>
  <c r="D43" i="147"/>
  <c r="N42" i="147"/>
  <c r="M42" i="147"/>
  <c r="J42" i="147"/>
  <c r="H42" i="147"/>
  <c r="G42" i="147"/>
  <c r="F42" i="147"/>
  <c r="D42" i="147"/>
  <c r="I42" i="147" s="1"/>
  <c r="N41" i="147"/>
  <c r="M41" i="147"/>
  <c r="J41" i="147"/>
  <c r="H41" i="147"/>
  <c r="G41" i="147"/>
  <c r="F41" i="147"/>
  <c r="D41" i="147"/>
  <c r="N40" i="147"/>
  <c r="M40" i="147"/>
  <c r="J40" i="147"/>
  <c r="H40" i="147"/>
  <c r="G40" i="147"/>
  <c r="F40" i="147"/>
  <c r="D40" i="147"/>
  <c r="I40" i="147" s="1"/>
  <c r="N39" i="147"/>
  <c r="M39" i="147"/>
  <c r="J39" i="147"/>
  <c r="H39" i="147"/>
  <c r="G39" i="147"/>
  <c r="F39" i="147"/>
  <c r="D39" i="147"/>
  <c r="N38" i="147"/>
  <c r="M38" i="147"/>
  <c r="J38" i="147"/>
  <c r="H38" i="147"/>
  <c r="G38" i="147"/>
  <c r="F38" i="147"/>
  <c r="D38" i="147"/>
  <c r="I38" i="147" s="1"/>
  <c r="N37" i="147"/>
  <c r="M37" i="147"/>
  <c r="J37" i="147"/>
  <c r="H37" i="147"/>
  <c r="G37" i="147"/>
  <c r="F37" i="147"/>
  <c r="D37" i="147"/>
  <c r="N36" i="147"/>
  <c r="M36" i="147"/>
  <c r="J36" i="147"/>
  <c r="E45" i="147" s="1"/>
  <c r="H36" i="147"/>
  <c r="G36" i="147"/>
  <c r="B45" i="147" s="1"/>
  <c r="F36" i="147"/>
  <c r="D36" i="147"/>
  <c r="I36" i="147" s="1"/>
  <c r="N35" i="147"/>
  <c r="M35" i="147"/>
  <c r="J35" i="147"/>
  <c r="H35" i="147"/>
  <c r="G35" i="147"/>
  <c r="F35" i="147"/>
  <c r="D35" i="147"/>
  <c r="N28" i="147"/>
  <c r="M28" i="147"/>
  <c r="J28" i="147"/>
  <c r="H28" i="147"/>
  <c r="G28" i="147"/>
  <c r="F28" i="147"/>
  <c r="D28" i="147"/>
  <c r="I28" i="147" s="1"/>
  <c r="N27" i="147"/>
  <c r="M27" i="147"/>
  <c r="J27" i="147"/>
  <c r="H27" i="147"/>
  <c r="G27" i="147"/>
  <c r="F27" i="147"/>
  <c r="D27" i="147"/>
  <c r="N26" i="147"/>
  <c r="M26" i="147"/>
  <c r="J26" i="147"/>
  <c r="H26" i="147"/>
  <c r="G26" i="147"/>
  <c r="F26" i="147"/>
  <c r="D26" i="147"/>
  <c r="I26" i="147" s="1"/>
  <c r="N25" i="147"/>
  <c r="M25" i="147"/>
  <c r="J25" i="147"/>
  <c r="H25" i="147"/>
  <c r="G25" i="147"/>
  <c r="F25" i="147"/>
  <c r="D25" i="147"/>
  <c r="N24" i="147"/>
  <c r="M24" i="147"/>
  <c r="J24" i="147"/>
  <c r="H24" i="147"/>
  <c r="G24" i="147"/>
  <c r="F24" i="147"/>
  <c r="D24" i="147"/>
  <c r="I24" i="147" s="1"/>
  <c r="N23" i="147"/>
  <c r="M23" i="147"/>
  <c r="J23" i="147"/>
  <c r="H23" i="147"/>
  <c r="G23" i="147"/>
  <c r="F23" i="147"/>
  <c r="D23" i="147"/>
  <c r="N22" i="147"/>
  <c r="M22" i="147"/>
  <c r="J22" i="147"/>
  <c r="H22" i="147"/>
  <c r="G22" i="147"/>
  <c r="F22" i="147"/>
  <c r="D22" i="147"/>
  <c r="I22" i="147" s="1"/>
  <c r="N21" i="147"/>
  <c r="M21" i="147"/>
  <c r="J21" i="147"/>
  <c r="H21" i="147"/>
  <c r="G21" i="147"/>
  <c r="F21" i="147"/>
  <c r="D21" i="147"/>
  <c r="N20" i="147"/>
  <c r="M20" i="147"/>
  <c r="J20" i="147"/>
  <c r="E29" i="147" s="1"/>
  <c r="H20" i="147"/>
  <c r="G20" i="147"/>
  <c r="B29" i="147" s="1"/>
  <c r="F20" i="147"/>
  <c r="D20" i="147"/>
  <c r="I20" i="147" s="1"/>
  <c r="N19" i="147"/>
  <c r="M19" i="147"/>
  <c r="J19" i="147"/>
  <c r="H19" i="147"/>
  <c r="G19" i="147"/>
  <c r="F19" i="147"/>
  <c r="D19" i="147"/>
  <c r="J17" i="147"/>
  <c r="H17" i="147"/>
  <c r="G17" i="147"/>
  <c r="N12" i="147"/>
  <c r="M12" i="147"/>
  <c r="J12" i="147"/>
  <c r="H12" i="147"/>
  <c r="G12" i="147"/>
  <c r="F12" i="147"/>
  <c r="D12" i="147"/>
  <c r="I17" i="147" s="1"/>
  <c r="N11" i="147"/>
  <c r="M11" i="147"/>
  <c r="J11" i="147"/>
  <c r="H11" i="147"/>
  <c r="G11" i="147"/>
  <c r="F11" i="147"/>
  <c r="D11" i="147"/>
  <c r="N10" i="147"/>
  <c r="M10" i="147"/>
  <c r="J10" i="147"/>
  <c r="H10" i="147"/>
  <c r="G10" i="147"/>
  <c r="F10" i="147"/>
  <c r="D10" i="147"/>
  <c r="I10" i="147" s="1"/>
  <c r="N9" i="147"/>
  <c r="M9" i="147"/>
  <c r="J9" i="147"/>
  <c r="H9" i="147"/>
  <c r="G9" i="147"/>
  <c r="F9" i="147"/>
  <c r="D9" i="147"/>
  <c r="I9" i="147" s="1"/>
  <c r="N8" i="147"/>
  <c r="M8" i="147"/>
  <c r="J8" i="147"/>
  <c r="H8" i="147"/>
  <c r="G8" i="147"/>
  <c r="F8" i="147"/>
  <c r="D8" i="147"/>
  <c r="N7" i="147"/>
  <c r="M7" i="147"/>
  <c r="J7" i="147"/>
  <c r="H7" i="147"/>
  <c r="G7" i="147"/>
  <c r="F7" i="147"/>
  <c r="D7" i="147"/>
  <c r="N6" i="147"/>
  <c r="M6" i="147"/>
  <c r="J6" i="147"/>
  <c r="H6" i="147"/>
  <c r="G6" i="147"/>
  <c r="F6" i="147"/>
  <c r="D6" i="147"/>
  <c r="I6" i="147" s="1"/>
  <c r="N5" i="147"/>
  <c r="M5" i="147"/>
  <c r="J5" i="147"/>
  <c r="H5" i="147"/>
  <c r="G5" i="147"/>
  <c r="F5" i="147"/>
  <c r="D5" i="147"/>
  <c r="I5" i="147" s="1"/>
  <c r="N4" i="147"/>
  <c r="M4" i="147"/>
  <c r="J4" i="147"/>
  <c r="E13" i="147" s="1"/>
  <c r="H4" i="147"/>
  <c r="G4" i="147"/>
  <c r="B13" i="147" s="1"/>
  <c r="F4" i="147"/>
  <c r="D4" i="147"/>
  <c r="N3" i="147"/>
  <c r="M3" i="147"/>
  <c r="F3" i="147"/>
  <c r="D3" i="147"/>
  <c r="C82" i="146"/>
  <c r="G47" i="146"/>
  <c r="F47" i="146"/>
  <c r="E47" i="146"/>
  <c r="D47" i="146"/>
  <c r="H47" i="146" s="1"/>
  <c r="G46" i="146"/>
  <c r="F46" i="146"/>
  <c r="E46" i="146"/>
  <c r="D46" i="146"/>
  <c r="H46" i="146" s="1"/>
  <c r="G45" i="146"/>
  <c r="F45" i="146"/>
  <c r="E45" i="146"/>
  <c r="G44" i="146"/>
  <c r="F44" i="146"/>
  <c r="E44" i="146"/>
  <c r="D44" i="146"/>
  <c r="H45" i="146" s="1"/>
  <c r="G43" i="146"/>
  <c r="F43" i="146"/>
  <c r="E43" i="146"/>
  <c r="D43" i="146"/>
  <c r="H43" i="146" s="1"/>
  <c r="G42" i="146"/>
  <c r="F42" i="146"/>
  <c r="E42" i="146"/>
  <c r="D42" i="146"/>
  <c r="H42" i="146" s="1"/>
  <c r="G41" i="146"/>
  <c r="F41" i="146"/>
  <c r="E41" i="146"/>
  <c r="D41" i="146"/>
  <c r="G40" i="146"/>
  <c r="F40" i="146"/>
  <c r="E40" i="146"/>
  <c r="D40" i="146"/>
  <c r="G39" i="146"/>
  <c r="F39" i="146"/>
  <c r="E39" i="146"/>
  <c r="D39" i="146"/>
  <c r="H39" i="146" s="1"/>
  <c r="G38" i="146"/>
  <c r="F38" i="146"/>
  <c r="E38" i="146"/>
  <c r="D38" i="146"/>
  <c r="G37" i="146"/>
  <c r="F37" i="146"/>
  <c r="E37" i="146"/>
  <c r="D37" i="146"/>
  <c r="G32" i="146"/>
  <c r="F32" i="146"/>
  <c r="E32" i="146"/>
  <c r="D32" i="146"/>
  <c r="G31" i="146"/>
  <c r="F31" i="146"/>
  <c r="E31" i="146"/>
  <c r="D31" i="146"/>
  <c r="G30" i="146"/>
  <c r="F30" i="146"/>
  <c r="E30" i="146"/>
  <c r="D30" i="146"/>
  <c r="G29" i="146"/>
  <c r="F29" i="146"/>
  <c r="E29" i="146"/>
  <c r="D29" i="146"/>
  <c r="H29" i="146" s="1"/>
  <c r="G28" i="146"/>
  <c r="F28" i="146"/>
  <c r="E28" i="146"/>
  <c r="D28" i="146"/>
  <c r="G27" i="146"/>
  <c r="F27" i="146"/>
  <c r="E27" i="146"/>
  <c r="D27" i="146"/>
  <c r="G26" i="146"/>
  <c r="F26" i="146"/>
  <c r="E26" i="146"/>
  <c r="D26" i="146"/>
  <c r="H26" i="146" s="1"/>
  <c r="G25" i="146"/>
  <c r="F25" i="146"/>
  <c r="E25" i="146"/>
  <c r="D25" i="146"/>
  <c r="G24" i="146"/>
  <c r="F24" i="146"/>
  <c r="B33" i="146" s="1"/>
  <c r="E24" i="146"/>
  <c r="D24" i="146"/>
  <c r="G23" i="146"/>
  <c r="F23" i="146"/>
  <c r="E23" i="146"/>
  <c r="D23" i="146"/>
  <c r="G18" i="146"/>
  <c r="F18" i="146"/>
  <c r="E18" i="146"/>
  <c r="D18" i="146"/>
  <c r="H18" i="146" s="1"/>
  <c r="G17" i="146"/>
  <c r="F17" i="146"/>
  <c r="E17" i="146"/>
  <c r="D17" i="146"/>
  <c r="H17" i="146" s="1"/>
  <c r="G16" i="146"/>
  <c r="F16" i="146"/>
  <c r="E16" i="146"/>
  <c r="D16" i="146"/>
  <c r="G15" i="146"/>
  <c r="F15" i="146"/>
  <c r="E15" i="146"/>
  <c r="D15" i="146"/>
  <c r="G14" i="146"/>
  <c r="F14" i="146"/>
  <c r="E14" i="146"/>
  <c r="D14" i="146"/>
  <c r="G13" i="146"/>
  <c r="F13" i="146"/>
  <c r="E13" i="146"/>
  <c r="D13" i="146"/>
  <c r="G12" i="146"/>
  <c r="F12" i="146"/>
  <c r="E12" i="146"/>
  <c r="D12" i="146"/>
  <c r="G11" i="146"/>
  <c r="F11" i="146"/>
  <c r="E11" i="146"/>
  <c r="D11" i="146"/>
  <c r="G10" i="146"/>
  <c r="F10" i="146"/>
  <c r="E10" i="146"/>
  <c r="D10" i="146"/>
  <c r="G9" i="146"/>
  <c r="F9" i="146"/>
  <c r="E9" i="146"/>
  <c r="D9" i="146"/>
  <c r="G8" i="146"/>
  <c r="F8" i="146"/>
  <c r="E8" i="146"/>
  <c r="D8" i="146"/>
  <c r="G7" i="146"/>
  <c r="F7" i="146"/>
  <c r="E7" i="146"/>
  <c r="D7" i="146"/>
  <c r="G6" i="146"/>
  <c r="F6" i="146"/>
  <c r="E6" i="146"/>
  <c r="D6" i="146"/>
  <c r="G5" i="146"/>
  <c r="F5" i="146"/>
  <c r="B19" i="146" s="1"/>
  <c r="E5" i="146"/>
  <c r="D5" i="146"/>
  <c r="G4" i="146"/>
  <c r="F4" i="146"/>
  <c r="E4" i="146"/>
  <c r="D4" i="146"/>
  <c r="E3" i="146"/>
  <c r="D3" i="146"/>
  <c r="C121" i="145"/>
  <c r="F103" i="145"/>
  <c r="E103" i="145"/>
  <c r="D103" i="145"/>
  <c r="F102" i="145"/>
  <c r="E102" i="145"/>
  <c r="D102" i="145"/>
  <c r="F101" i="145"/>
  <c r="E101" i="145"/>
  <c r="D101" i="145"/>
  <c r="F100" i="145"/>
  <c r="E100" i="145"/>
  <c r="D100" i="145"/>
  <c r="F99" i="145"/>
  <c r="E99" i="145"/>
  <c r="D99" i="145"/>
  <c r="F98" i="145"/>
  <c r="E98" i="145"/>
  <c r="D98" i="145"/>
  <c r="F97" i="145"/>
  <c r="E97" i="145"/>
  <c r="D97" i="145"/>
  <c r="F96" i="145"/>
  <c r="E96" i="145"/>
  <c r="D96" i="145"/>
  <c r="F95" i="145"/>
  <c r="E95" i="145"/>
  <c r="D95" i="145"/>
  <c r="F94" i="145"/>
  <c r="E94" i="145"/>
  <c r="D94" i="145"/>
  <c r="F93" i="145"/>
  <c r="E93" i="145"/>
  <c r="B106" i="145" s="1"/>
  <c r="D93" i="145"/>
  <c r="F84" i="145"/>
  <c r="E84" i="145"/>
  <c r="D84" i="145"/>
  <c r="F83" i="145"/>
  <c r="E83" i="145"/>
  <c r="D83" i="145"/>
  <c r="F82" i="145"/>
  <c r="E82" i="145"/>
  <c r="D82" i="145"/>
  <c r="F81" i="145"/>
  <c r="E81" i="145"/>
  <c r="D81" i="145"/>
  <c r="F80" i="145"/>
  <c r="E80" i="145"/>
  <c r="D80" i="145"/>
  <c r="F79" i="145"/>
  <c r="E79" i="145"/>
  <c r="D79" i="145"/>
  <c r="F78" i="145"/>
  <c r="C85" i="145" s="1"/>
  <c r="E78" i="145"/>
  <c r="D78" i="145"/>
  <c r="F77" i="145"/>
  <c r="E77" i="145"/>
  <c r="D77" i="145"/>
  <c r="F76" i="145"/>
  <c r="E76" i="145"/>
  <c r="D76" i="145"/>
  <c r="F75" i="145"/>
  <c r="E75" i="145"/>
  <c r="D75" i="145"/>
  <c r="F66" i="145"/>
  <c r="E66" i="145"/>
  <c r="D66" i="145"/>
  <c r="F65" i="145"/>
  <c r="E65" i="145"/>
  <c r="D65" i="145"/>
  <c r="F64" i="145"/>
  <c r="E64" i="145"/>
  <c r="D64" i="145"/>
  <c r="F63" i="145"/>
  <c r="E63" i="145"/>
  <c r="D63" i="145"/>
  <c r="F62" i="145"/>
  <c r="E62" i="145"/>
  <c r="D62" i="145"/>
  <c r="F61" i="145"/>
  <c r="E61" i="145"/>
  <c r="D61" i="145"/>
  <c r="F60" i="145"/>
  <c r="E60" i="145"/>
  <c r="D60" i="145"/>
  <c r="F59" i="145"/>
  <c r="E59" i="145"/>
  <c r="D59" i="145"/>
  <c r="F58" i="145"/>
  <c r="E58" i="145"/>
  <c r="D58" i="145"/>
  <c r="F57" i="145"/>
  <c r="E57" i="145"/>
  <c r="D57" i="145"/>
  <c r="F48" i="145"/>
  <c r="E48" i="145"/>
  <c r="D48" i="145"/>
  <c r="F47" i="145"/>
  <c r="E47" i="145"/>
  <c r="D47" i="145"/>
  <c r="F46" i="145"/>
  <c r="E46" i="145"/>
  <c r="D46" i="145"/>
  <c r="F45" i="145"/>
  <c r="E45" i="145"/>
  <c r="D45" i="145"/>
  <c r="F44" i="145"/>
  <c r="E44" i="145"/>
  <c r="D44" i="145"/>
  <c r="F43" i="145"/>
  <c r="E43" i="145"/>
  <c r="D43" i="145"/>
  <c r="F42" i="145"/>
  <c r="C49" i="145" s="1"/>
  <c r="E42" i="145"/>
  <c r="D42" i="145"/>
  <c r="F41" i="145"/>
  <c r="E41" i="145"/>
  <c r="D41" i="145"/>
  <c r="F40" i="145"/>
  <c r="E40" i="145"/>
  <c r="D40" i="145"/>
  <c r="F39" i="145"/>
  <c r="E39" i="145"/>
  <c r="D39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D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E8" i="145"/>
  <c r="D8" i="145"/>
  <c r="F7" i="145"/>
  <c r="E7" i="145"/>
  <c r="D7" i="145"/>
  <c r="F6" i="145"/>
  <c r="C13" i="145" s="1"/>
  <c r="E6" i="145"/>
  <c r="D6" i="145"/>
  <c r="F5" i="145"/>
  <c r="E5" i="145"/>
  <c r="D5" i="145"/>
  <c r="F4" i="145"/>
  <c r="E4" i="145"/>
  <c r="D4" i="145"/>
  <c r="D3" i="145"/>
  <c r="C119" i="144"/>
  <c r="F101" i="144"/>
  <c r="E101" i="144"/>
  <c r="D101" i="144"/>
  <c r="F100" i="144"/>
  <c r="E100" i="144"/>
  <c r="D100" i="144"/>
  <c r="F99" i="144"/>
  <c r="E99" i="144"/>
  <c r="D99" i="144"/>
  <c r="F98" i="144"/>
  <c r="E98" i="144"/>
  <c r="D98" i="144"/>
  <c r="F97" i="144"/>
  <c r="E97" i="144"/>
  <c r="D97" i="144"/>
  <c r="F96" i="144"/>
  <c r="E96" i="144"/>
  <c r="D96" i="144"/>
  <c r="F95" i="144"/>
  <c r="E95" i="144"/>
  <c r="D95" i="144"/>
  <c r="F94" i="144"/>
  <c r="E94" i="144"/>
  <c r="D94" i="144"/>
  <c r="F93" i="144"/>
  <c r="E93" i="144"/>
  <c r="D93" i="144"/>
  <c r="F92" i="144"/>
  <c r="E92" i="144"/>
  <c r="D92" i="144"/>
  <c r="F91" i="144"/>
  <c r="D91" i="144"/>
  <c r="F82" i="144"/>
  <c r="E82" i="144"/>
  <c r="D82" i="144"/>
  <c r="F81" i="144"/>
  <c r="E81" i="144"/>
  <c r="D81" i="144"/>
  <c r="F80" i="144"/>
  <c r="E80" i="144"/>
  <c r="D80" i="144"/>
  <c r="F79" i="144"/>
  <c r="E79" i="144"/>
  <c r="D79" i="144"/>
  <c r="F78" i="144"/>
  <c r="E78" i="144"/>
  <c r="D78" i="144"/>
  <c r="F77" i="144"/>
  <c r="E77" i="144"/>
  <c r="D77" i="144"/>
  <c r="F76" i="144"/>
  <c r="E76" i="144"/>
  <c r="D76" i="144"/>
  <c r="F75" i="144"/>
  <c r="E75" i="144"/>
  <c r="D75" i="144"/>
  <c r="F74" i="144"/>
  <c r="E74" i="144"/>
  <c r="D74" i="144"/>
  <c r="F73" i="144"/>
  <c r="E73" i="144"/>
  <c r="D73" i="144"/>
  <c r="F64" i="144"/>
  <c r="E64" i="144"/>
  <c r="D64" i="144"/>
  <c r="F63" i="144"/>
  <c r="E63" i="144"/>
  <c r="D63" i="144"/>
  <c r="F62" i="144"/>
  <c r="E62" i="144"/>
  <c r="D62" i="144"/>
  <c r="F61" i="144"/>
  <c r="E61" i="144"/>
  <c r="D61" i="144"/>
  <c r="F60" i="144"/>
  <c r="E60" i="144"/>
  <c r="D60" i="144"/>
  <c r="F59" i="144"/>
  <c r="E59" i="144"/>
  <c r="D59" i="144"/>
  <c r="F58" i="144"/>
  <c r="E58" i="144"/>
  <c r="B65" i="144" s="1"/>
  <c r="D58" i="144"/>
  <c r="F57" i="144"/>
  <c r="E57" i="144"/>
  <c r="D57" i="144"/>
  <c r="F56" i="144"/>
  <c r="E56" i="144"/>
  <c r="D56" i="144"/>
  <c r="F55" i="144"/>
  <c r="E55" i="144"/>
  <c r="D55" i="144"/>
  <c r="F46" i="144"/>
  <c r="E46" i="144"/>
  <c r="D46" i="144"/>
  <c r="F45" i="144"/>
  <c r="E45" i="144"/>
  <c r="D45" i="144"/>
  <c r="F44" i="144"/>
  <c r="E44" i="144"/>
  <c r="D44" i="144"/>
  <c r="F43" i="144"/>
  <c r="E43" i="144"/>
  <c r="D43" i="144"/>
  <c r="F42" i="144"/>
  <c r="E42" i="144"/>
  <c r="D42" i="144"/>
  <c r="F41" i="144"/>
  <c r="E41" i="144"/>
  <c r="D41" i="144"/>
  <c r="F40" i="144"/>
  <c r="E40" i="144"/>
  <c r="D40" i="144"/>
  <c r="F39" i="144"/>
  <c r="E39" i="144"/>
  <c r="D39" i="144"/>
  <c r="F38" i="144"/>
  <c r="E38" i="144"/>
  <c r="D38" i="144"/>
  <c r="F37" i="144"/>
  <c r="E37" i="144"/>
  <c r="D37" i="144"/>
  <c r="F29" i="144"/>
  <c r="E29" i="144"/>
  <c r="D29" i="144"/>
  <c r="F28" i="144"/>
  <c r="E28" i="144"/>
  <c r="D28" i="144"/>
  <c r="F27" i="144"/>
  <c r="E27" i="144"/>
  <c r="D27" i="144"/>
  <c r="F26" i="144"/>
  <c r="E26" i="144"/>
  <c r="D26" i="144"/>
  <c r="F25" i="144"/>
  <c r="E25" i="144"/>
  <c r="D25" i="144"/>
  <c r="F24" i="144"/>
  <c r="E24" i="144"/>
  <c r="D24" i="144"/>
  <c r="F23" i="144"/>
  <c r="E23" i="144"/>
  <c r="B30" i="144" s="1"/>
  <c r="D23" i="144"/>
  <c r="F22" i="144"/>
  <c r="E22" i="144"/>
  <c r="D22" i="144"/>
  <c r="F21" i="144"/>
  <c r="E21" i="144"/>
  <c r="D21" i="144"/>
  <c r="F20" i="144"/>
  <c r="E20" i="144"/>
  <c r="D20" i="144"/>
  <c r="F12" i="144"/>
  <c r="E12" i="144"/>
  <c r="D12" i="144"/>
  <c r="F11" i="144"/>
  <c r="E11" i="144"/>
  <c r="D11" i="144"/>
  <c r="F10" i="144"/>
  <c r="E10" i="144"/>
  <c r="D10" i="144"/>
  <c r="F9" i="144"/>
  <c r="E9" i="144"/>
  <c r="D9" i="144"/>
  <c r="F8" i="144"/>
  <c r="E8" i="144"/>
  <c r="D8" i="144"/>
  <c r="F7" i="144"/>
  <c r="E7" i="144"/>
  <c r="D7" i="144"/>
  <c r="F6" i="144"/>
  <c r="E6" i="144"/>
  <c r="D6" i="144"/>
  <c r="F5" i="144"/>
  <c r="E5" i="144"/>
  <c r="D5" i="144"/>
  <c r="F4" i="144"/>
  <c r="E4" i="144"/>
  <c r="D4" i="144"/>
  <c r="D3" i="144"/>
  <c r="F102" i="143"/>
  <c r="E102" i="143"/>
  <c r="F101" i="143"/>
  <c r="E101" i="143"/>
  <c r="F100" i="143"/>
  <c r="E100" i="143"/>
  <c r="F99" i="143"/>
  <c r="E99" i="143"/>
  <c r="F98" i="143"/>
  <c r="E98" i="143"/>
  <c r="F97" i="143"/>
  <c r="E97" i="143"/>
  <c r="F96" i="143"/>
  <c r="E96" i="143"/>
  <c r="F95" i="143"/>
  <c r="E95" i="143"/>
  <c r="F94" i="143"/>
  <c r="E94" i="143"/>
  <c r="F93" i="143"/>
  <c r="E93" i="143"/>
  <c r="F84" i="143"/>
  <c r="E84" i="143"/>
  <c r="D84" i="143"/>
  <c r="F83" i="143"/>
  <c r="E83" i="143"/>
  <c r="D83" i="143"/>
  <c r="F82" i="143"/>
  <c r="E82" i="143"/>
  <c r="D82" i="143"/>
  <c r="F81" i="143"/>
  <c r="E81" i="143"/>
  <c r="D81" i="143"/>
  <c r="F80" i="143"/>
  <c r="E80" i="143"/>
  <c r="D80" i="143"/>
  <c r="F79" i="143"/>
  <c r="E79" i="143"/>
  <c r="D79" i="143"/>
  <c r="F78" i="143"/>
  <c r="E78" i="143"/>
  <c r="D78" i="143"/>
  <c r="F77" i="143"/>
  <c r="E77" i="143"/>
  <c r="D77" i="143"/>
  <c r="F76" i="143"/>
  <c r="E76" i="143"/>
  <c r="B85" i="143" s="1"/>
  <c r="D76" i="143"/>
  <c r="F75" i="143"/>
  <c r="E75" i="143"/>
  <c r="D75" i="143"/>
  <c r="F66" i="143"/>
  <c r="E66" i="143"/>
  <c r="D66" i="143"/>
  <c r="F65" i="143"/>
  <c r="E65" i="143"/>
  <c r="D65" i="143"/>
  <c r="F64" i="143"/>
  <c r="E64" i="143"/>
  <c r="D64" i="143"/>
  <c r="F63" i="143"/>
  <c r="E63" i="143"/>
  <c r="D63" i="143"/>
  <c r="F62" i="143"/>
  <c r="E62" i="143"/>
  <c r="D62" i="143"/>
  <c r="F61" i="143"/>
  <c r="E61" i="143"/>
  <c r="D61" i="143"/>
  <c r="F60" i="143"/>
  <c r="E60" i="143"/>
  <c r="B67" i="143" s="1"/>
  <c r="D60" i="143"/>
  <c r="F59" i="143"/>
  <c r="E59" i="143"/>
  <c r="D59" i="143"/>
  <c r="F58" i="143"/>
  <c r="E58" i="143"/>
  <c r="D58" i="143"/>
  <c r="F57" i="143"/>
  <c r="E57" i="143"/>
  <c r="D57" i="143"/>
  <c r="F48" i="143"/>
  <c r="E48" i="143"/>
  <c r="D48" i="143"/>
  <c r="F47" i="143"/>
  <c r="E47" i="143"/>
  <c r="D47" i="143"/>
  <c r="F46" i="143"/>
  <c r="E46" i="143"/>
  <c r="D46" i="143"/>
  <c r="F45" i="143"/>
  <c r="E45" i="143"/>
  <c r="D45" i="143"/>
  <c r="F44" i="143"/>
  <c r="E44" i="143"/>
  <c r="D44" i="143"/>
  <c r="F43" i="143"/>
  <c r="E43" i="143"/>
  <c r="D43" i="143"/>
  <c r="F42" i="143"/>
  <c r="E42" i="143"/>
  <c r="D42" i="143"/>
  <c r="F41" i="143"/>
  <c r="E41" i="143"/>
  <c r="D41" i="143"/>
  <c r="F40" i="143"/>
  <c r="E40" i="143"/>
  <c r="D40" i="143"/>
  <c r="F39" i="143"/>
  <c r="E39" i="143"/>
  <c r="D39" i="143"/>
  <c r="F30" i="143"/>
  <c r="E30" i="143"/>
  <c r="D30" i="143"/>
  <c r="F29" i="143"/>
  <c r="E29" i="143"/>
  <c r="D29" i="143"/>
  <c r="F28" i="143"/>
  <c r="E28" i="143"/>
  <c r="D28" i="143"/>
  <c r="F27" i="143"/>
  <c r="E27" i="143"/>
  <c r="D27" i="143"/>
  <c r="F26" i="143"/>
  <c r="E26" i="143"/>
  <c r="D26" i="143"/>
  <c r="F25" i="143"/>
  <c r="E25" i="143"/>
  <c r="D25" i="143"/>
  <c r="F24" i="143"/>
  <c r="E24" i="143"/>
  <c r="D24" i="143"/>
  <c r="F23" i="143"/>
  <c r="E23" i="143"/>
  <c r="D23" i="143"/>
  <c r="F22" i="143"/>
  <c r="E22" i="143"/>
  <c r="D22" i="143"/>
  <c r="F21" i="143"/>
  <c r="C31" i="143" s="1"/>
  <c r="E21" i="143"/>
  <c r="D21" i="143"/>
  <c r="F12" i="143"/>
  <c r="E12" i="143"/>
  <c r="D12" i="143"/>
  <c r="F11" i="143"/>
  <c r="E11" i="143"/>
  <c r="D11" i="143"/>
  <c r="F10" i="143"/>
  <c r="E10" i="143"/>
  <c r="D10" i="143"/>
  <c r="F9" i="143"/>
  <c r="E9" i="143"/>
  <c r="D9" i="143"/>
  <c r="F8" i="143"/>
  <c r="E8" i="143"/>
  <c r="D8" i="143"/>
  <c r="F7" i="143"/>
  <c r="E7" i="143"/>
  <c r="D7" i="143"/>
  <c r="F6" i="143"/>
  <c r="E6" i="143"/>
  <c r="D6" i="143"/>
  <c r="F5" i="143"/>
  <c r="E5" i="143"/>
  <c r="D5" i="143"/>
  <c r="F4" i="143"/>
  <c r="E4" i="143"/>
  <c r="D4" i="143"/>
  <c r="D3" i="143"/>
  <c r="K5" i="142"/>
  <c r="M5" i="142"/>
  <c r="O5" i="142"/>
  <c r="Q5" i="142"/>
  <c r="K6" i="142"/>
  <c r="M6" i="142"/>
  <c r="O6" i="142"/>
  <c r="Q6" i="142"/>
  <c r="K7" i="142"/>
  <c r="M7" i="142"/>
  <c r="O7" i="142"/>
  <c r="Q7" i="142"/>
  <c r="K8" i="142"/>
  <c r="M8" i="142"/>
  <c r="O8" i="142"/>
  <c r="Q8" i="142"/>
  <c r="K9" i="142"/>
  <c r="M9" i="142"/>
  <c r="O9" i="142"/>
  <c r="Q9" i="142"/>
  <c r="K10" i="142"/>
  <c r="M10" i="142"/>
  <c r="O10" i="142"/>
  <c r="Q10" i="142"/>
  <c r="K11" i="142"/>
  <c r="M11" i="142"/>
  <c r="Q11" i="142"/>
  <c r="K12" i="142"/>
  <c r="M12" i="142"/>
  <c r="Q12" i="142"/>
  <c r="K13" i="142"/>
  <c r="M13" i="142"/>
  <c r="M4" i="142"/>
  <c r="O4" i="142"/>
  <c r="Q4" i="142"/>
  <c r="K4" i="142"/>
  <c r="I13" i="142"/>
  <c r="G13" i="142"/>
  <c r="E13" i="142"/>
  <c r="C13" i="142"/>
  <c r="I12" i="142"/>
  <c r="G12" i="142"/>
  <c r="E12" i="142"/>
  <c r="C12" i="142"/>
  <c r="I11" i="142"/>
  <c r="G11" i="142"/>
  <c r="E11" i="142"/>
  <c r="C11" i="142"/>
  <c r="I10" i="142"/>
  <c r="G10" i="142"/>
  <c r="E10" i="142"/>
  <c r="C10" i="142"/>
  <c r="I9" i="142"/>
  <c r="G9" i="142"/>
  <c r="E9" i="142"/>
  <c r="C9" i="142"/>
  <c r="I8" i="142"/>
  <c r="G8" i="142"/>
  <c r="E8" i="142"/>
  <c r="C8" i="142"/>
  <c r="I7" i="142"/>
  <c r="G7" i="142"/>
  <c r="E7" i="142"/>
  <c r="C7" i="142"/>
  <c r="I6" i="142"/>
  <c r="G6" i="142"/>
  <c r="E6" i="142"/>
  <c r="C6" i="142"/>
  <c r="I5" i="142"/>
  <c r="G5" i="142"/>
  <c r="E5" i="142"/>
  <c r="C5" i="142"/>
  <c r="I4" i="142"/>
  <c r="G4" i="142"/>
  <c r="E4" i="142"/>
  <c r="C4" i="142"/>
  <c r="I3" i="142"/>
  <c r="G3" i="142"/>
  <c r="E3" i="142"/>
  <c r="C3" i="142"/>
  <c r="H24" i="146" l="1"/>
  <c r="H25" i="146"/>
  <c r="H27" i="146"/>
  <c r="H28" i="146"/>
  <c r="H30" i="146"/>
  <c r="H32" i="146"/>
  <c r="H38" i="146"/>
  <c r="B49" i="143"/>
  <c r="C85" i="143"/>
  <c r="B49" i="145"/>
  <c r="G33" i="150"/>
  <c r="N28" i="150"/>
  <c r="H28" i="150"/>
  <c r="O28" i="150" s="1"/>
  <c r="U52" i="153"/>
  <c r="L12" i="142"/>
  <c r="B13" i="143"/>
  <c r="C49" i="143"/>
  <c r="B106" i="143"/>
  <c r="B13" i="144"/>
  <c r="B47" i="144"/>
  <c r="B83" i="144"/>
  <c r="C83" i="144"/>
  <c r="C31" i="145"/>
  <c r="C67" i="145"/>
  <c r="C19" i="146"/>
  <c r="I4" i="147"/>
  <c r="I8" i="147"/>
  <c r="I19" i="147"/>
  <c r="I23" i="147"/>
  <c r="I27" i="147"/>
  <c r="I35" i="147"/>
  <c r="I39" i="147"/>
  <c r="I43" i="147"/>
  <c r="I51" i="147"/>
  <c r="I55" i="147"/>
  <c r="I59" i="147"/>
  <c r="I67" i="147"/>
  <c r="I71" i="147"/>
  <c r="I75" i="147"/>
  <c r="I84" i="147"/>
  <c r="I87" i="147"/>
  <c r="I91" i="147"/>
  <c r="B13" i="148"/>
  <c r="C13" i="148"/>
  <c r="B47" i="148"/>
  <c r="C47" i="148"/>
  <c r="B81" i="148"/>
  <c r="O27" i="150"/>
  <c r="N65" i="150"/>
  <c r="H65" i="150"/>
  <c r="O65" i="150" s="1"/>
  <c r="K9" i="153"/>
  <c r="T9" i="153"/>
  <c r="K13" i="153"/>
  <c r="U14" i="153" s="1"/>
  <c r="T14" i="153"/>
  <c r="T13" i="153"/>
  <c r="D53" i="153"/>
  <c r="H53" i="153"/>
  <c r="H23" i="146"/>
  <c r="H31" i="146"/>
  <c r="H37" i="146"/>
  <c r="C30" i="144"/>
  <c r="C65" i="144"/>
  <c r="B13" i="145"/>
  <c r="B85" i="145"/>
  <c r="C106" i="145"/>
  <c r="H40" i="146"/>
  <c r="H41" i="146"/>
  <c r="C13" i="147"/>
  <c r="N11" i="142"/>
  <c r="C13" i="143"/>
  <c r="B31" i="143"/>
  <c r="C67" i="143"/>
  <c r="C106" i="143"/>
  <c r="C13" i="144"/>
  <c r="C47" i="144"/>
  <c r="B31" i="145"/>
  <c r="B67" i="145"/>
  <c r="H4" i="146"/>
  <c r="H5" i="146"/>
  <c r="H6" i="146"/>
  <c r="H7" i="146"/>
  <c r="H8" i="146"/>
  <c r="H9" i="146"/>
  <c r="H10" i="146"/>
  <c r="H11" i="146"/>
  <c r="H12" i="146"/>
  <c r="H13" i="146"/>
  <c r="H14" i="146"/>
  <c r="H15" i="146"/>
  <c r="H16" i="146"/>
  <c r="C33" i="146"/>
  <c r="I7" i="147"/>
  <c r="I11" i="147"/>
  <c r="N29" i="150"/>
  <c r="C51" i="150"/>
  <c r="K45" i="150"/>
  <c r="F69" i="150"/>
  <c r="O64" i="150"/>
  <c r="K84" i="150"/>
  <c r="D87" i="150" s="1"/>
  <c r="AA37" i="151"/>
  <c r="D77" i="151"/>
  <c r="E53" i="153"/>
  <c r="I53" i="153"/>
  <c r="T51" i="153"/>
  <c r="K51" i="153"/>
  <c r="U51" i="153" s="1"/>
  <c r="C29" i="147"/>
  <c r="I21" i="147"/>
  <c r="D29" i="147" s="1"/>
  <c r="I25" i="147"/>
  <c r="C45" i="147"/>
  <c r="I37" i="147"/>
  <c r="D45" i="147" s="1"/>
  <c r="I41" i="147"/>
  <c r="C61" i="147"/>
  <c r="I53" i="147"/>
  <c r="D61" i="147" s="1"/>
  <c r="I57" i="147"/>
  <c r="C77" i="147"/>
  <c r="I69" i="147"/>
  <c r="I74" i="147"/>
  <c r="I85" i="147"/>
  <c r="I89" i="147"/>
  <c r="I93" i="147"/>
  <c r="B30" i="148"/>
  <c r="C30" i="148"/>
  <c r="B64" i="148"/>
  <c r="C64" i="148"/>
  <c r="C81" i="148"/>
  <c r="C14" i="150"/>
  <c r="K8" i="150"/>
  <c r="F33" i="150"/>
  <c r="D51" i="150"/>
  <c r="K49" i="150"/>
  <c r="B69" i="150"/>
  <c r="N60" i="150"/>
  <c r="K63" i="150"/>
  <c r="H63" i="150"/>
  <c r="N66" i="150"/>
  <c r="AA28" i="151"/>
  <c r="AA35" i="151"/>
  <c r="K7" i="153"/>
  <c r="T7" i="153"/>
  <c r="K11" i="153"/>
  <c r="U12" i="153" s="1"/>
  <c r="T11" i="153"/>
  <c r="U45" i="153"/>
  <c r="T47" i="153"/>
  <c r="K47" i="153"/>
  <c r="U47" i="153" s="1"/>
  <c r="T52" i="153"/>
  <c r="J53" i="153" s="1"/>
  <c r="B81" i="149"/>
  <c r="C81" i="149"/>
  <c r="D14" i="150"/>
  <c r="B14" i="150"/>
  <c r="N7" i="150"/>
  <c r="N11" i="150"/>
  <c r="K24" i="150"/>
  <c r="C33" i="150"/>
  <c r="O25" i="150"/>
  <c r="K32" i="150"/>
  <c r="H44" i="150"/>
  <c r="O44" i="150" s="1"/>
  <c r="H48" i="150"/>
  <c r="C69" i="150"/>
  <c r="K61" i="150"/>
  <c r="H62" i="150"/>
  <c r="O62" i="150" s="1"/>
  <c r="H79" i="150"/>
  <c r="H83" i="150"/>
  <c r="AA7" i="151"/>
  <c r="AA11" i="151"/>
  <c r="AA21" i="151"/>
  <c r="N29" i="151" s="1"/>
  <c r="AA25" i="151"/>
  <c r="B45" i="151"/>
  <c r="AA42" i="151"/>
  <c r="C61" i="151"/>
  <c r="AA54" i="151"/>
  <c r="AA58" i="151"/>
  <c r="AA71" i="151"/>
  <c r="AA88" i="151"/>
  <c r="AA92" i="151"/>
  <c r="U5" i="153"/>
  <c r="T26" i="153"/>
  <c r="T30" i="153"/>
  <c r="B53" i="153"/>
  <c r="F53" i="153"/>
  <c r="B30" i="149"/>
  <c r="C30" i="149"/>
  <c r="B64" i="149"/>
  <c r="H6" i="150"/>
  <c r="O6" i="150" s="1"/>
  <c r="H10" i="150"/>
  <c r="E33" i="150"/>
  <c r="K30" i="150"/>
  <c r="H31" i="150"/>
  <c r="O31" i="150" s="1"/>
  <c r="N43" i="150"/>
  <c r="N47" i="150"/>
  <c r="H60" i="150"/>
  <c r="O60" i="150" s="1"/>
  <c r="E69" i="150"/>
  <c r="K67" i="150"/>
  <c r="K77" i="150"/>
  <c r="N78" i="150"/>
  <c r="N82" i="150"/>
  <c r="N86" i="150"/>
  <c r="AA4" i="151"/>
  <c r="AA8" i="151"/>
  <c r="AA12" i="151"/>
  <c r="C29" i="151"/>
  <c r="AA22" i="151"/>
  <c r="AA26" i="151"/>
  <c r="AA40" i="151"/>
  <c r="N45" i="151" s="1"/>
  <c r="AA51" i="151"/>
  <c r="D61" i="151"/>
  <c r="AA55" i="151"/>
  <c r="AA59" i="151"/>
  <c r="AA68" i="151"/>
  <c r="M77" i="151"/>
  <c r="AA72" i="151"/>
  <c r="AA85" i="151"/>
  <c r="AA89" i="151"/>
  <c r="AA93" i="151"/>
  <c r="U8" i="153"/>
  <c r="U10" i="153"/>
  <c r="C34" i="153"/>
  <c r="G34" i="153"/>
  <c r="T27" i="153"/>
  <c r="T31" i="153"/>
  <c r="U46" i="153"/>
  <c r="U50" i="153"/>
  <c r="T62" i="153"/>
  <c r="U72" i="153"/>
  <c r="Y19" i="155"/>
  <c r="N9" i="150"/>
  <c r="N13" i="150"/>
  <c r="H23" i="150"/>
  <c r="O24" i="150" s="1"/>
  <c r="H24" i="150"/>
  <c r="K28" i="150"/>
  <c r="H29" i="150"/>
  <c r="O29" i="150" s="1"/>
  <c r="K65" i="150"/>
  <c r="H66" i="150"/>
  <c r="O66" i="150" s="1"/>
  <c r="B87" i="150"/>
  <c r="F87" i="150"/>
  <c r="B13" i="151"/>
  <c r="M45" i="151"/>
  <c r="AA52" i="151"/>
  <c r="AA56" i="151"/>
  <c r="B77" i="151"/>
  <c r="F77" i="151"/>
  <c r="AA69" i="151"/>
  <c r="AA73" i="151"/>
  <c r="AA86" i="151"/>
  <c r="AA90" i="151"/>
  <c r="B44" i="152"/>
  <c r="G44" i="152"/>
  <c r="E44" i="152"/>
  <c r="D59" i="152"/>
  <c r="E59" i="152"/>
  <c r="C15" i="153"/>
  <c r="T6" i="153"/>
  <c r="T8" i="153"/>
  <c r="T10" i="153"/>
  <c r="T12" i="153"/>
  <c r="T24" i="153"/>
  <c r="H34" i="153"/>
  <c r="T28" i="153"/>
  <c r="J34" i="153" s="1"/>
  <c r="T32" i="153"/>
  <c r="K49" i="153"/>
  <c r="U49" i="153" s="1"/>
  <c r="U67" i="153"/>
  <c r="AE19" i="155"/>
  <c r="B10" i="154"/>
  <c r="C10" i="154"/>
  <c r="C27" i="154"/>
  <c r="C44" i="154"/>
  <c r="R5" i="152"/>
  <c r="R9" i="152"/>
  <c r="R13" i="152"/>
  <c r="F29" i="152"/>
  <c r="G59" i="152"/>
  <c r="B14" i="152"/>
  <c r="F14" i="152"/>
  <c r="R6" i="152"/>
  <c r="R10" i="152"/>
  <c r="R19" i="152"/>
  <c r="D44" i="152"/>
  <c r="O54" i="152"/>
  <c r="C74" i="152"/>
  <c r="H74" i="152"/>
  <c r="D74" i="152"/>
  <c r="G74" i="152"/>
  <c r="R22" i="152"/>
  <c r="H44" i="152"/>
  <c r="B74" i="152"/>
  <c r="R24" i="152"/>
  <c r="C59" i="152"/>
  <c r="H59" i="152"/>
  <c r="R11" i="152"/>
  <c r="G29" i="152"/>
  <c r="J67" i="152"/>
  <c r="R8" i="152"/>
  <c r="R12" i="152"/>
  <c r="R20" i="152"/>
  <c r="R27" i="152"/>
  <c r="O36" i="152"/>
  <c r="O40" i="152"/>
  <c r="B59" i="152"/>
  <c r="O57" i="152"/>
  <c r="J58" i="152"/>
  <c r="E74" i="152"/>
  <c r="O88" i="152"/>
  <c r="G14" i="152"/>
  <c r="R7" i="152"/>
  <c r="H29" i="152"/>
  <c r="R23" i="152"/>
  <c r="R26" i="152"/>
  <c r="C44" i="152"/>
  <c r="J14" i="152"/>
  <c r="H14" i="152"/>
  <c r="B29" i="152"/>
  <c r="J29" i="152"/>
  <c r="R28" i="152"/>
  <c r="O35" i="152"/>
  <c r="O53" i="152"/>
  <c r="J54" i="152"/>
  <c r="R55" i="152"/>
  <c r="O58" i="152"/>
  <c r="O64" i="152"/>
  <c r="O66" i="152"/>
  <c r="J50" i="152"/>
  <c r="J51" i="152"/>
  <c r="J55" i="152"/>
  <c r="S55" i="152" s="1"/>
  <c r="J65" i="152"/>
  <c r="O72" i="152"/>
  <c r="J73" i="152"/>
  <c r="O79" i="152"/>
  <c r="O51" i="152"/>
  <c r="J52" i="152"/>
  <c r="S52" i="152" s="1"/>
  <c r="R53" i="152"/>
  <c r="O55" i="152"/>
  <c r="J56" i="152"/>
  <c r="R57" i="152"/>
  <c r="O70" i="152"/>
  <c r="J71" i="152"/>
  <c r="O52" i="152"/>
  <c r="J53" i="152"/>
  <c r="O56" i="152"/>
  <c r="J57" i="152"/>
  <c r="S57" i="152" s="1"/>
  <c r="O68" i="152"/>
  <c r="J69" i="152"/>
  <c r="O89" i="152"/>
  <c r="R52" i="152"/>
  <c r="R56" i="152"/>
  <c r="R51" i="152"/>
  <c r="R54" i="152"/>
  <c r="R58" i="152"/>
  <c r="O50" i="152"/>
  <c r="I64" i="152"/>
  <c r="R64" i="152" s="1"/>
  <c r="I66" i="152"/>
  <c r="R66" i="152" s="1"/>
  <c r="I68" i="152"/>
  <c r="R68" i="152" s="1"/>
  <c r="I70" i="152"/>
  <c r="R70" i="152" s="1"/>
  <c r="I72" i="152"/>
  <c r="R72" i="152" s="1"/>
  <c r="O80" i="152"/>
  <c r="O81" i="152"/>
  <c r="O87" i="152"/>
  <c r="O38" i="152"/>
  <c r="O42" i="152"/>
  <c r="J49" i="152"/>
  <c r="O82" i="152"/>
  <c r="O83" i="152"/>
  <c r="O84" i="152"/>
  <c r="O85" i="152"/>
  <c r="O86" i="152"/>
  <c r="O39" i="152"/>
  <c r="O43" i="152"/>
  <c r="J64" i="152"/>
  <c r="O65" i="152"/>
  <c r="J66" i="152"/>
  <c r="S66" i="152" s="1"/>
  <c r="O67" i="152"/>
  <c r="J68" i="152"/>
  <c r="O69" i="152"/>
  <c r="J70" i="152"/>
  <c r="S70" i="152" s="1"/>
  <c r="O71" i="152"/>
  <c r="J72" i="152"/>
  <c r="O73" i="152"/>
  <c r="I79" i="152"/>
  <c r="R79" i="152" s="1"/>
  <c r="I80" i="152"/>
  <c r="I81" i="152"/>
  <c r="I82" i="152"/>
  <c r="I83" i="152"/>
  <c r="I84" i="152"/>
  <c r="I85" i="152"/>
  <c r="I86" i="152"/>
  <c r="I87" i="152"/>
  <c r="I88" i="152"/>
  <c r="I89" i="152"/>
  <c r="R90" i="152" s="1"/>
  <c r="AA83" i="151"/>
  <c r="AA84" i="151"/>
  <c r="AA75" i="151"/>
  <c r="AA76" i="151"/>
  <c r="AA60" i="151"/>
  <c r="N61" i="151" s="1"/>
  <c r="AA67" i="151"/>
  <c r="AB19" i="155"/>
  <c r="Y20" i="155"/>
  <c r="AD19" i="155"/>
  <c r="U6" i="153"/>
  <c r="U7" i="153"/>
  <c r="U9" i="153"/>
  <c r="T5" i="153"/>
  <c r="K32" i="153"/>
  <c r="K33" i="153"/>
  <c r="U33" i="153" s="1"/>
  <c r="K62" i="153"/>
  <c r="U62" i="153" s="1"/>
  <c r="T63" i="153"/>
  <c r="U64" i="153"/>
  <c r="U68" i="153"/>
  <c r="T43" i="153"/>
  <c r="K24" i="153"/>
  <c r="U24" i="153" s="1"/>
  <c r="K25" i="153"/>
  <c r="U25" i="153" s="1"/>
  <c r="K26" i="153"/>
  <c r="U26" i="153" s="1"/>
  <c r="K27" i="153"/>
  <c r="K28" i="153"/>
  <c r="K29" i="153"/>
  <c r="U29" i="153" s="1"/>
  <c r="K30" i="153"/>
  <c r="U30" i="153" s="1"/>
  <c r="K31" i="153"/>
  <c r="I34" i="152"/>
  <c r="R34" i="152" s="1"/>
  <c r="I35" i="152"/>
  <c r="I36" i="152"/>
  <c r="I37" i="152"/>
  <c r="I38" i="152"/>
  <c r="I39" i="152"/>
  <c r="I40" i="152"/>
  <c r="I41" i="152"/>
  <c r="I42" i="152"/>
  <c r="I43" i="152"/>
  <c r="J79" i="152"/>
  <c r="J80" i="152"/>
  <c r="J81" i="152"/>
  <c r="J82" i="152"/>
  <c r="J83" i="152"/>
  <c r="J84" i="152"/>
  <c r="J85" i="152"/>
  <c r="J86" i="152"/>
  <c r="J87" i="152"/>
  <c r="J88" i="152"/>
  <c r="J89" i="152"/>
  <c r="O49" i="152"/>
  <c r="J34" i="152"/>
  <c r="S34" i="152" s="1"/>
  <c r="J35" i="152"/>
  <c r="J36" i="152"/>
  <c r="J37" i="152"/>
  <c r="J38" i="152"/>
  <c r="J39" i="152"/>
  <c r="J40" i="152"/>
  <c r="J41" i="152"/>
  <c r="J42" i="152"/>
  <c r="J43" i="152"/>
  <c r="N13" i="151"/>
  <c r="O61" i="150"/>
  <c r="O26" i="150"/>
  <c r="O63" i="150"/>
  <c r="O67" i="150"/>
  <c r="H5" i="150"/>
  <c r="N6" i="150"/>
  <c r="G14" i="150" s="1"/>
  <c r="H7" i="150"/>
  <c r="O7" i="150" s="1"/>
  <c r="N8" i="150"/>
  <c r="H9" i="150"/>
  <c r="O9" i="150" s="1"/>
  <c r="N10" i="150"/>
  <c r="H11" i="150"/>
  <c r="O11" i="150" s="1"/>
  <c r="N12" i="150"/>
  <c r="H13" i="150"/>
  <c r="O13" i="150" s="1"/>
  <c r="K23" i="150"/>
  <c r="K25" i="150"/>
  <c r="D33" i="150" s="1"/>
  <c r="K27" i="150"/>
  <c r="K29" i="150"/>
  <c r="K31" i="150"/>
  <c r="H41" i="150"/>
  <c r="O41" i="150" s="1"/>
  <c r="N42" i="150"/>
  <c r="H43" i="150"/>
  <c r="O43" i="150" s="1"/>
  <c r="N44" i="150"/>
  <c r="H45" i="150"/>
  <c r="O45" i="150" s="1"/>
  <c r="N46" i="150"/>
  <c r="H47" i="150"/>
  <c r="O47" i="150" s="1"/>
  <c r="N48" i="150"/>
  <c r="H49" i="150"/>
  <c r="O49" i="150" s="1"/>
  <c r="N50" i="150"/>
  <c r="K60" i="150"/>
  <c r="K62" i="150"/>
  <c r="K64" i="150"/>
  <c r="K66" i="150"/>
  <c r="K68" i="150"/>
  <c r="N77" i="150"/>
  <c r="H78" i="150"/>
  <c r="O78" i="150" s="1"/>
  <c r="N79" i="150"/>
  <c r="H80" i="150"/>
  <c r="O80" i="150" s="1"/>
  <c r="N81" i="150"/>
  <c r="H82" i="150"/>
  <c r="O82" i="150" s="1"/>
  <c r="N83" i="150"/>
  <c r="H84" i="150"/>
  <c r="O84" i="150" s="1"/>
  <c r="N85" i="150"/>
  <c r="H86" i="150"/>
  <c r="N95" i="150"/>
  <c r="N23" i="150"/>
  <c r="H4" i="150"/>
  <c r="N59" i="150"/>
  <c r="H68" i="150"/>
  <c r="O68" i="150" s="1"/>
  <c r="I12" i="147"/>
  <c r="I73" i="147"/>
  <c r="D77" i="147" s="1"/>
  <c r="I83" i="147"/>
  <c r="H44" i="146"/>
  <c r="N6" i="142"/>
  <c r="L8" i="142"/>
  <c r="N4" i="142"/>
  <c r="N7" i="142"/>
  <c r="N10" i="142"/>
  <c r="P5" i="142"/>
  <c r="P6" i="142"/>
  <c r="P7" i="142"/>
  <c r="P8" i="142"/>
  <c r="P9" i="142"/>
  <c r="P10" i="142"/>
  <c r="P12" i="142"/>
  <c r="P11" i="142"/>
  <c r="L4" i="142"/>
  <c r="L5" i="142"/>
  <c r="L6" i="142"/>
  <c r="L7" i="142"/>
  <c r="L9" i="142"/>
  <c r="L10" i="142"/>
  <c r="L11" i="142"/>
  <c r="L13" i="142"/>
  <c r="P4" i="142"/>
  <c r="N5" i="142"/>
  <c r="N8" i="142"/>
  <c r="N9" i="142"/>
  <c r="N12" i="142"/>
  <c r="N13" i="142"/>
  <c r="K4" i="90"/>
  <c r="L4" i="90"/>
  <c r="K5" i="90"/>
  <c r="L5" i="90"/>
  <c r="K6" i="90"/>
  <c r="L6" i="90"/>
  <c r="K7" i="90"/>
  <c r="L7" i="90"/>
  <c r="K8" i="90"/>
  <c r="L8" i="90"/>
  <c r="K9" i="90"/>
  <c r="L9" i="90"/>
  <c r="K10" i="90"/>
  <c r="L10" i="90"/>
  <c r="K11" i="90"/>
  <c r="L11" i="90"/>
  <c r="K12" i="90"/>
  <c r="L12" i="90"/>
  <c r="K13" i="90"/>
  <c r="L13" i="90"/>
  <c r="K14" i="90"/>
  <c r="L14" i="90"/>
  <c r="K15" i="90"/>
  <c r="L15" i="90"/>
  <c r="K16" i="90"/>
  <c r="L16" i="90"/>
  <c r="K17" i="90"/>
  <c r="L17" i="90"/>
  <c r="K18" i="90"/>
  <c r="L18" i="90"/>
  <c r="K19" i="90"/>
  <c r="L19" i="90"/>
  <c r="K20" i="90"/>
  <c r="L20" i="90"/>
  <c r="K21" i="90"/>
  <c r="L21" i="90"/>
  <c r="K22" i="90"/>
  <c r="L22" i="90"/>
  <c r="K23" i="90"/>
  <c r="L23" i="90"/>
  <c r="K24" i="90"/>
  <c r="L24" i="90"/>
  <c r="K25" i="90"/>
  <c r="L25" i="90"/>
  <c r="K26" i="90"/>
  <c r="L26" i="90"/>
  <c r="K27" i="90"/>
  <c r="L27" i="90"/>
  <c r="K28" i="90"/>
  <c r="L28" i="90"/>
  <c r="K29" i="90"/>
  <c r="L29" i="90"/>
  <c r="K30" i="90"/>
  <c r="L30" i="90"/>
  <c r="K31" i="90"/>
  <c r="L31" i="90"/>
  <c r="K32" i="90"/>
  <c r="L32" i="90"/>
  <c r="K33" i="90"/>
  <c r="L33" i="90"/>
  <c r="K34" i="90"/>
  <c r="L34" i="90"/>
  <c r="K35" i="90"/>
  <c r="L35" i="90"/>
  <c r="K36" i="90"/>
  <c r="L36" i="90"/>
  <c r="K37" i="90"/>
  <c r="L37" i="90"/>
  <c r="K38" i="90"/>
  <c r="L38" i="90"/>
  <c r="K39" i="90"/>
  <c r="L39" i="90"/>
  <c r="K40" i="90"/>
  <c r="L40" i="90"/>
  <c r="K41" i="90"/>
  <c r="L41" i="90"/>
  <c r="K42" i="90"/>
  <c r="L42" i="90"/>
  <c r="K43" i="90"/>
  <c r="L43" i="90"/>
  <c r="K44" i="90"/>
  <c r="L44" i="90"/>
  <c r="K45" i="90"/>
  <c r="L45" i="90"/>
  <c r="K46" i="90"/>
  <c r="L46" i="90"/>
  <c r="K47" i="90"/>
  <c r="L47" i="90"/>
  <c r="K48" i="90"/>
  <c r="L48" i="90"/>
  <c r="K49" i="90"/>
  <c r="L49" i="90"/>
  <c r="K50" i="90"/>
  <c r="L50" i="90"/>
  <c r="K51" i="90"/>
  <c r="L51" i="90"/>
  <c r="K52" i="90"/>
  <c r="L52" i="90"/>
  <c r="K53" i="90"/>
  <c r="L53" i="90"/>
  <c r="K54" i="90"/>
  <c r="L54" i="90"/>
  <c r="K55" i="90"/>
  <c r="L55" i="90"/>
  <c r="K56" i="90"/>
  <c r="L56" i="90"/>
  <c r="K57" i="90"/>
  <c r="L57" i="90"/>
  <c r="K58" i="90"/>
  <c r="L58" i="90"/>
  <c r="K59" i="90"/>
  <c r="L59" i="90"/>
  <c r="K60" i="90"/>
  <c r="L60" i="90"/>
  <c r="K61" i="90"/>
  <c r="L61" i="90"/>
  <c r="K62" i="90"/>
  <c r="L62" i="90"/>
  <c r="K63" i="90"/>
  <c r="L63" i="90"/>
  <c r="L3" i="90"/>
  <c r="N63" i="133"/>
  <c r="N57" i="133"/>
  <c r="D33" i="57"/>
  <c r="D34" i="57"/>
  <c r="D35" i="57"/>
  <c r="D36" i="57"/>
  <c r="D37" i="57"/>
  <c r="D38" i="57"/>
  <c r="D39" i="57"/>
  <c r="D40" i="57"/>
  <c r="K36" i="135"/>
  <c r="K37" i="135"/>
  <c r="K38" i="135"/>
  <c r="K39" i="135"/>
  <c r="K40" i="135"/>
  <c r="K41" i="135"/>
  <c r="K42" i="135"/>
  <c r="K43" i="135"/>
  <c r="K44" i="135"/>
  <c r="K45" i="135"/>
  <c r="J56" i="134"/>
  <c r="F25" i="134"/>
  <c r="F26" i="134"/>
  <c r="F27" i="134"/>
  <c r="F28" i="134"/>
  <c r="F29" i="134"/>
  <c r="F30" i="134"/>
  <c r="F31" i="134"/>
  <c r="F32" i="134"/>
  <c r="F33" i="134"/>
  <c r="F34" i="134"/>
  <c r="F35" i="134"/>
  <c r="F36" i="134"/>
  <c r="F37" i="134"/>
  <c r="F38" i="134"/>
  <c r="F39" i="134"/>
  <c r="F40" i="134"/>
  <c r="F41" i="134"/>
  <c r="F42" i="134"/>
  <c r="F43" i="134"/>
  <c r="F44" i="134"/>
  <c r="F45" i="134"/>
  <c r="F46" i="134"/>
  <c r="F47" i="134"/>
  <c r="F48" i="134"/>
  <c r="F49" i="134"/>
  <c r="F50" i="134"/>
  <c r="F51" i="134"/>
  <c r="F52" i="134"/>
  <c r="F53" i="134"/>
  <c r="F54" i="134"/>
  <c r="I54" i="134" s="1"/>
  <c r="F55" i="134"/>
  <c r="I55" i="134" s="1"/>
  <c r="F56" i="134"/>
  <c r="I56" i="134" s="1"/>
  <c r="F57" i="134"/>
  <c r="J57" i="134" s="1"/>
  <c r="F58" i="134"/>
  <c r="J58" i="134" s="1"/>
  <c r="F59" i="134"/>
  <c r="I59" i="134" s="1"/>
  <c r="F60" i="134"/>
  <c r="I60" i="134" s="1"/>
  <c r="F61" i="134"/>
  <c r="J61" i="134" s="1"/>
  <c r="F62" i="134"/>
  <c r="J62" i="134" s="1"/>
  <c r="F63" i="134"/>
  <c r="I63" i="134" s="1"/>
  <c r="F64" i="134"/>
  <c r="J64" i="134" s="1"/>
  <c r="N54" i="133"/>
  <c r="N55" i="133"/>
  <c r="N56" i="133"/>
  <c r="N58" i="133"/>
  <c r="N59" i="133"/>
  <c r="N60" i="133"/>
  <c r="N61" i="133"/>
  <c r="N62" i="133"/>
  <c r="H54" i="132"/>
  <c r="H55" i="132"/>
  <c r="H56" i="132"/>
  <c r="H57" i="132"/>
  <c r="H58" i="132"/>
  <c r="H59" i="132"/>
  <c r="H60" i="132"/>
  <c r="H61" i="132"/>
  <c r="H62" i="132"/>
  <c r="H63" i="132"/>
  <c r="H64" i="132"/>
  <c r="O32" i="150" l="1"/>
  <c r="O30" i="150"/>
  <c r="H33" i="150" s="1"/>
  <c r="U32" i="153"/>
  <c r="U13" i="153"/>
  <c r="U63" i="153"/>
  <c r="J15" i="153"/>
  <c r="U48" i="153"/>
  <c r="K53" i="153" s="1"/>
  <c r="H69" i="150"/>
  <c r="D13" i="147"/>
  <c r="N77" i="151"/>
  <c r="G69" i="150"/>
  <c r="O48" i="150"/>
  <c r="G87" i="150"/>
  <c r="S40" i="152"/>
  <c r="S36" i="152"/>
  <c r="S89" i="152"/>
  <c r="S85" i="152"/>
  <c r="R42" i="152"/>
  <c r="R38" i="152"/>
  <c r="U11" i="153"/>
  <c r="D19" i="146"/>
  <c r="D33" i="146"/>
  <c r="I58" i="134"/>
  <c r="I57" i="134"/>
  <c r="I62" i="134"/>
  <c r="I61" i="134"/>
  <c r="J60" i="134"/>
  <c r="S81" i="152"/>
  <c r="S35" i="152"/>
  <c r="R86" i="152"/>
  <c r="R82" i="152"/>
  <c r="S58" i="152"/>
  <c r="I14" i="152"/>
  <c r="S42" i="152"/>
  <c r="S38" i="152"/>
  <c r="S87" i="152"/>
  <c r="S83" i="152"/>
  <c r="R36" i="152"/>
  <c r="S50" i="152"/>
  <c r="S79" i="152"/>
  <c r="I59" i="152"/>
  <c r="S71" i="152"/>
  <c r="I29" i="152"/>
  <c r="F44" i="152"/>
  <c r="S68" i="152"/>
  <c r="S64" i="152"/>
  <c r="R67" i="152"/>
  <c r="R71" i="152"/>
  <c r="S69" i="152"/>
  <c r="S53" i="152"/>
  <c r="S72" i="152"/>
  <c r="R88" i="152"/>
  <c r="I92" i="152" s="1"/>
  <c r="R84" i="152"/>
  <c r="R80" i="152"/>
  <c r="F59" i="152"/>
  <c r="R65" i="152"/>
  <c r="S56" i="152"/>
  <c r="S51" i="152"/>
  <c r="S54" i="152"/>
  <c r="R87" i="152"/>
  <c r="R83" i="152"/>
  <c r="S67" i="152"/>
  <c r="R69" i="152"/>
  <c r="F74" i="152"/>
  <c r="S39" i="152"/>
  <c r="S88" i="152"/>
  <c r="S84" i="152"/>
  <c r="S80" i="152"/>
  <c r="R41" i="152"/>
  <c r="R37" i="152"/>
  <c r="R89" i="152"/>
  <c r="R85" i="152"/>
  <c r="R81" i="152"/>
  <c r="S73" i="152"/>
  <c r="S65" i="152"/>
  <c r="R73" i="152"/>
  <c r="U28" i="153"/>
  <c r="U43" i="153"/>
  <c r="U31" i="153"/>
  <c r="U27" i="153"/>
  <c r="K34" i="153" s="1"/>
  <c r="K15" i="153"/>
  <c r="S43" i="152"/>
  <c r="S49" i="152"/>
  <c r="R40" i="152"/>
  <c r="S41" i="152"/>
  <c r="S37" i="152"/>
  <c r="S86" i="152"/>
  <c r="S82" i="152"/>
  <c r="R49" i="152"/>
  <c r="R43" i="152"/>
  <c r="R39" i="152"/>
  <c r="R35" i="152"/>
  <c r="O95" i="150"/>
  <c r="O86" i="150"/>
  <c r="O12" i="150"/>
  <c r="O50" i="150"/>
  <c r="D69" i="150"/>
  <c r="O5" i="150"/>
  <c r="O8" i="150"/>
  <c r="O10" i="150"/>
  <c r="O85" i="150"/>
  <c r="O46" i="150"/>
  <c r="O23" i="150"/>
  <c r="O83" i="150"/>
  <c r="G51" i="150"/>
  <c r="O77" i="150"/>
  <c r="O79" i="150"/>
  <c r="H87" i="150" s="1"/>
  <c r="O81" i="150"/>
  <c r="O42" i="150"/>
  <c r="J63" i="134"/>
  <c r="J55" i="134"/>
  <c r="I64" i="134"/>
  <c r="J59" i="134"/>
  <c r="D62" i="131"/>
  <c r="D63" i="131"/>
  <c r="J44" i="152" l="1"/>
  <c r="J59" i="152"/>
  <c r="J74" i="152"/>
  <c r="I74" i="152"/>
  <c r="I44" i="152"/>
  <c r="H14" i="150"/>
  <c r="H51" i="150"/>
  <c r="D62" i="106"/>
  <c r="D63" i="106"/>
  <c r="F48" i="90"/>
  <c r="F50" i="90"/>
  <c r="F51" i="90"/>
  <c r="F52" i="90"/>
  <c r="F53" i="90"/>
  <c r="F54" i="90"/>
  <c r="F55" i="90"/>
  <c r="F56" i="90"/>
  <c r="F57" i="90"/>
  <c r="F58" i="90"/>
  <c r="F59" i="90"/>
  <c r="F60" i="90"/>
  <c r="F61" i="90"/>
  <c r="F62" i="90"/>
  <c r="F63" i="90"/>
  <c r="D51" i="90"/>
  <c r="D52" i="90"/>
  <c r="D53" i="90"/>
  <c r="D54" i="90"/>
  <c r="D55" i="90"/>
  <c r="D56" i="90"/>
  <c r="D57" i="90"/>
  <c r="D58" i="90"/>
  <c r="D59" i="90"/>
  <c r="D60" i="90"/>
  <c r="D61" i="90"/>
  <c r="D62" i="90"/>
  <c r="D63" i="90"/>
  <c r="E39" i="94"/>
  <c r="E40" i="94"/>
  <c r="D40" i="94"/>
  <c r="D39" i="94"/>
  <c r="D62" i="52"/>
  <c r="D63" i="52"/>
  <c r="D62" i="86"/>
  <c r="D63" i="86"/>
  <c r="C63" i="135" l="1"/>
  <c r="J35" i="135"/>
  <c r="K35" i="135" s="1"/>
  <c r="J34" i="135"/>
  <c r="K34" i="135" s="1"/>
  <c r="J33" i="135"/>
  <c r="K33" i="135" s="1"/>
  <c r="J32" i="135"/>
  <c r="K32" i="135" s="1"/>
  <c r="J31" i="135"/>
  <c r="K31" i="135" s="1"/>
  <c r="J30" i="135"/>
  <c r="K30" i="135" s="1"/>
  <c r="J29" i="135"/>
  <c r="K29" i="135" s="1"/>
  <c r="J28" i="135"/>
  <c r="K28" i="135" s="1"/>
  <c r="J27" i="135"/>
  <c r="K27" i="135" s="1"/>
  <c r="J26" i="135"/>
  <c r="K26" i="135" s="1"/>
  <c r="J25" i="135"/>
  <c r="K25" i="135" s="1"/>
  <c r="J24" i="135"/>
  <c r="K24" i="135" s="1"/>
  <c r="J23" i="135"/>
  <c r="K23" i="135" s="1"/>
  <c r="J22" i="135"/>
  <c r="K22" i="135" s="1"/>
  <c r="J21" i="135"/>
  <c r="K21" i="135" s="1"/>
  <c r="J20" i="135"/>
  <c r="K20" i="135" s="1"/>
  <c r="J19" i="135"/>
  <c r="K19" i="135" s="1"/>
  <c r="J18" i="135"/>
  <c r="K18" i="135" s="1"/>
  <c r="J17" i="135"/>
  <c r="K17" i="135" s="1"/>
  <c r="J16" i="135"/>
  <c r="K16" i="135" s="1"/>
  <c r="J15" i="135"/>
  <c r="K15" i="135" s="1"/>
  <c r="J14" i="135"/>
  <c r="K14" i="135" s="1"/>
  <c r="J13" i="135"/>
  <c r="K13" i="135" s="1"/>
  <c r="J12" i="135"/>
  <c r="K12" i="135" s="1"/>
  <c r="J11" i="135"/>
  <c r="K11" i="135" s="1"/>
  <c r="K10" i="135"/>
  <c r="J10" i="135"/>
  <c r="J9" i="135"/>
  <c r="K9" i="135" s="1"/>
  <c r="J8" i="135"/>
  <c r="K8" i="135" s="1"/>
  <c r="J7" i="135"/>
  <c r="K7" i="135" s="1"/>
  <c r="J6" i="135"/>
  <c r="K6" i="135" s="1"/>
  <c r="J5" i="135"/>
  <c r="K5" i="135" s="1"/>
  <c r="J4" i="135"/>
  <c r="K4" i="135" s="1"/>
  <c r="I53" i="134"/>
  <c r="I52" i="134"/>
  <c r="I51" i="134"/>
  <c r="I50" i="134"/>
  <c r="I49" i="134"/>
  <c r="I48" i="134"/>
  <c r="I47" i="134"/>
  <c r="I46" i="134"/>
  <c r="I45" i="134"/>
  <c r="I44" i="134"/>
  <c r="I43" i="134"/>
  <c r="I42" i="134"/>
  <c r="I41" i="134"/>
  <c r="I40" i="134"/>
  <c r="I39" i="134"/>
  <c r="I38" i="134"/>
  <c r="I37" i="134"/>
  <c r="I36" i="134"/>
  <c r="I35" i="134"/>
  <c r="I34" i="134"/>
  <c r="I33" i="134"/>
  <c r="I32" i="134"/>
  <c r="I31" i="134"/>
  <c r="I30" i="134"/>
  <c r="I29" i="134"/>
  <c r="I28" i="134"/>
  <c r="I27" i="134"/>
  <c r="I26" i="134"/>
  <c r="J26" i="134"/>
  <c r="I25" i="134"/>
  <c r="J25" i="134"/>
  <c r="F24" i="134"/>
  <c r="J24" i="134" s="1"/>
  <c r="I23" i="134"/>
  <c r="I22" i="134"/>
  <c r="I21" i="134"/>
  <c r="I20" i="134"/>
  <c r="I19" i="134"/>
  <c r="I18" i="134"/>
  <c r="I17" i="134"/>
  <c r="I16" i="134"/>
  <c r="I15" i="134"/>
  <c r="I14" i="134"/>
  <c r="I13" i="134"/>
  <c r="I12" i="134"/>
  <c r="I11" i="134"/>
  <c r="I10" i="134"/>
  <c r="I9" i="134"/>
  <c r="I8" i="134"/>
  <c r="I7" i="134"/>
  <c r="I6" i="134"/>
  <c r="I5" i="134"/>
  <c r="I4" i="134"/>
  <c r="N53" i="133"/>
  <c r="N52" i="133"/>
  <c r="N51" i="133"/>
  <c r="N50" i="133"/>
  <c r="N49" i="133"/>
  <c r="N48" i="133"/>
  <c r="N47" i="133"/>
  <c r="N46" i="133"/>
  <c r="N45" i="133"/>
  <c r="N44" i="133"/>
  <c r="N43" i="133"/>
  <c r="N42" i="133"/>
  <c r="N41" i="133"/>
  <c r="N40" i="133"/>
  <c r="N39" i="133"/>
  <c r="N38" i="133"/>
  <c r="N37" i="133"/>
  <c r="N36" i="133"/>
  <c r="N35" i="133"/>
  <c r="N34" i="133"/>
  <c r="N33" i="133"/>
  <c r="N32" i="133"/>
  <c r="N31" i="133"/>
  <c r="N30" i="133"/>
  <c r="N29" i="133"/>
  <c r="N28" i="133"/>
  <c r="N27" i="133"/>
  <c r="N26" i="133"/>
  <c r="N25" i="133"/>
  <c r="N24" i="133"/>
  <c r="N23" i="133"/>
  <c r="N22" i="133"/>
  <c r="N21" i="133"/>
  <c r="N20" i="133"/>
  <c r="N19" i="133"/>
  <c r="N18" i="133"/>
  <c r="N17" i="133"/>
  <c r="N16" i="133"/>
  <c r="N15" i="133"/>
  <c r="N14" i="133"/>
  <c r="N13" i="133"/>
  <c r="N12" i="133"/>
  <c r="N11" i="133"/>
  <c r="N10" i="133"/>
  <c r="N9" i="133"/>
  <c r="N8" i="133"/>
  <c r="N7" i="133"/>
  <c r="N6" i="133"/>
  <c r="N5" i="133"/>
  <c r="N4" i="133"/>
  <c r="N3" i="133"/>
  <c r="G53" i="132"/>
  <c r="D53" i="132"/>
  <c r="G52" i="132"/>
  <c r="D52" i="132"/>
  <c r="G51" i="132"/>
  <c r="D51" i="132"/>
  <c r="G50" i="132"/>
  <c r="D50" i="132"/>
  <c r="G49" i="132"/>
  <c r="D49" i="132"/>
  <c r="G48" i="132"/>
  <c r="D48" i="132"/>
  <c r="G47" i="132"/>
  <c r="D47" i="132"/>
  <c r="G46" i="132"/>
  <c r="D46" i="132"/>
  <c r="G45" i="132"/>
  <c r="D45" i="132"/>
  <c r="G44" i="132"/>
  <c r="D44" i="132"/>
  <c r="G43" i="132"/>
  <c r="D43" i="132"/>
  <c r="G42" i="132"/>
  <c r="D42" i="132"/>
  <c r="G41" i="132"/>
  <c r="D41" i="132"/>
  <c r="G40" i="132"/>
  <c r="D40" i="132"/>
  <c r="G39" i="132"/>
  <c r="D39" i="132"/>
  <c r="G38" i="132"/>
  <c r="D38" i="132"/>
  <c r="G37" i="132"/>
  <c r="D37" i="132"/>
  <c r="G36" i="132"/>
  <c r="D36" i="132"/>
  <c r="G35" i="132"/>
  <c r="D35" i="132"/>
  <c r="G34" i="132"/>
  <c r="D34" i="132"/>
  <c r="G33" i="132"/>
  <c r="D33" i="132"/>
  <c r="G32" i="132"/>
  <c r="D32" i="132"/>
  <c r="G31" i="132"/>
  <c r="D31" i="132"/>
  <c r="G30" i="132"/>
  <c r="D30" i="132"/>
  <c r="G29" i="132"/>
  <c r="D29" i="132"/>
  <c r="G28" i="132"/>
  <c r="D28" i="132"/>
  <c r="G27" i="132"/>
  <c r="D27" i="132"/>
  <c r="G26" i="132"/>
  <c r="D26" i="132"/>
  <c r="G25" i="132"/>
  <c r="D25" i="132"/>
  <c r="G24" i="132"/>
  <c r="D24" i="132"/>
  <c r="G23" i="132"/>
  <c r="D23" i="132"/>
  <c r="G22" i="132"/>
  <c r="D22" i="132"/>
  <c r="G21" i="132"/>
  <c r="D21" i="132"/>
  <c r="G20" i="132"/>
  <c r="D20" i="132"/>
  <c r="G19" i="132"/>
  <c r="D19" i="132"/>
  <c r="G18" i="132"/>
  <c r="D18" i="132"/>
  <c r="G17" i="132"/>
  <c r="D17" i="132"/>
  <c r="G16" i="132"/>
  <c r="D16" i="132"/>
  <c r="G15" i="132"/>
  <c r="D15" i="132"/>
  <c r="G14" i="132"/>
  <c r="D14" i="132"/>
  <c r="G13" i="132"/>
  <c r="D13" i="132"/>
  <c r="G12" i="132"/>
  <c r="D12" i="132"/>
  <c r="G11" i="132"/>
  <c r="D11" i="132"/>
  <c r="G10" i="132"/>
  <c r="D10" i="132"/>
  <c r="G9" i="132"/>
  <c r="D9" i="132"/>
  <c r="G8" i="132"/>
  <c r="D8" i="132"/>
  <c r="G7" i="132"/>
  <c r="D7" i="132"/>
  <c r="G6" i="132"/>
  <c r="D6" i="132"/>
  <c r="G5" i="132"/>
  <c r="D5" i="132"/>
  <c r="G4" i="132"/>
  <c r="D4" i="132"/>
  <c r="D61" i="131"/>
  <c r="D60" i="131"/>
  <c r="D59" i="131"/>
  <c r="D58" i="131"/>
  <c r="D57" i="131"/>
  <c r="D56" i="131"/>
  <c r="D55" i="131"/>
  <c r="D54" i="131"/>
  <c r="D53" i="131"/>
  <c r="D52" i="131"/>
  <c r="D51" i="131"/>
  <c r="D50" i="131"/>
  <c r="D49" i="131"/>
  <c r="D48" i="131"/>
  <c r="D47" i="131"/>
  <c r="D46" i="131"/>
  <c r="D45" i="131"/>
  <c r="D44" i="131"/>
  <c r="D43" i="131"/>
  <c r="D42" i="131"/>
  <c r="D41" i="131"/>
  <c r="D40" i="131"/>
  <c r="D39" i="131"/>
  <c r="D38" i="131"/>
  <c r="D37" i="131"/>
  <c r="D36" i="131"/>
  <c r="D35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D7" i="131"/>
  <c r="D6" i="131"/>
  <c r="D5" i="131"/>
  <c r="D4" i="131"/>
  <c r="D3" i="131"/>
  <c r="D32" i="57"/>
  <c r="D31" i="57"/>
  <c r="D13" i="57"/>
  <c r="D12" i="57"/>
  <c r="D11" i="57"/>
  <c r="D10" i="57"/>
  <c r="D9" i="57"/>
  <c r="D8" i="57"/>
  <c r="D7" i="57"/>
  <c r="D6" i="57"/>
  <c r="D5" i="57"/>
  <c r="D4" i="57"/>
  <c r="D3" i="57"/>
  <c r="D61" i="106"/>
  <c r="D60" i="106"/>
  <c r="D59" i="106"/>
  <c r="D58" i="106"/>
  <c r="D57" i="106"/>
  <c r="D56" i="106"/>
  <c r="D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D3" i="106"/>
  <c r="D50" i="90"/>
  <c r="F49" i="90"/>
  <c r="D49" i="90"/>
  <c r="D48" i="90"/>
  <c r="F47" i="90"/>
  <c r="D47" i="90"/>
  <c r="F46" i="90"/>
  <c r="D46" i="90"/>
  <c r="F45" i="90"/>
  <c r="D45" i="90"/>
  <c r="F44" i="90"/>
  <c r="D44" i="90"/>
  <c r="F43" i="90"/>
  <c r="D43" i="90"/>
  <c r="F42" i="90"/>
  <c r="D42" i="90"/>
  <c r="F41" i="90"/>
  <c r="D41" i="90"/>
  <c r="F40" i="90"/>
  <c r="D40" i="90"/>
  <c r="F39" i="90"/>
  <c r="D39" i="90"/>
  <c r="F38" i="90"/>
  <c r="D38" i="90"/>
  <c r="F37" i="90"/>
  <c r="D37" i="90"/>
  <c r="F36" i="90"/>
  <c r="D36" i="90"/>
  <c r="F35" i="90"/>
  <c r="D35" i="90"/>
  <c r="F34" i="90"/>
  <c r="D34" i="90"/>
  <c r="F33" i="90"/>
  <c r="D33" i="90"/>
  <c r="F32" i="90"/>
  <c r="D32" i="90"/>
  <c r="F31" i="90"/>
  <c r="D31" i="90"/>
  <c r="F30" i="90"/>
  <c r="D30" i="90"/>
  <c r="F29" i="90"/>
  <c r="D29" i="90"/>
  <c r="F28" i="90"/>
  <c r="D28" i="90"/>
  <c r="F27" i="90"/>
  <c r="D27" i="90"/>
  <c r="F26" i="90"/>
  <c r="D26" i="90"/>
  <c r="F25" i="90"/>
  <c r="D25" i="90"/>
  <c r="F24" i="90"/>
  <c r="D24" i="90"/>
  <c r="F23" i="90"/>
  <c r="D23" i="90"/>
  <c r="F22" i="90"/>
  <c r="D22" i="90"/>
  <c r="F21" i="90"/>
  <c r="D21" i="90"/>
  <c r="F20" i="90"/>
  <c r="D20" i="90"/>
  <c r="F19" i="90"/>
  <c r="D19" i="90"/>
  <c r="F18" i="90"/>
  <c r="D18" i="90"/>
  <c r="F17" i="90"/>
  <c r="D17" i="90"/>
  <c r="F16" i="90"/>
  <c r="D16" i="90"/>
  <c r="F15" i="90"/>
  <c r="D15" i="90"/>
  <c r="F14" i="90"/>
  <c r="D14" i="90"/>
  <c r="F13" i="90"/>
  <c r="D13" i="90"/>
  <c r="F12" i="90"/>
  <c r="D12" i="90"/>
  <c r="F11" i="90"/>
  <c r="D11" i="90"/>
  <c r="F10" i="90"/>
  <c r="D10" i="90"/>
  <c r="F9" i="90"/>
  <c r="D9" i="90"/>
  <c r="F8" i="90"/>
  <c r="D8" i="90"/>
  <c r="F7" i="90"/>
  <c r="D7" i="90"/>
  <c r="F6" i="90"/>
  <c r="D6" i="90"/>
  <c r="F5" i="90"/>
  <c r="D5" i="90"/>
  <c r="F4" i="90"/>
  <c r="D4" i="90"/>
  <c r="F3" i="90"/>
  <c r="D3" i="90"/>
  <c r="E38" i="94"/>
  <c r="E37" i="94"/>
  <c r="D37" i="94"/>
  <c r="E36" i="94"/>
  <c r="D36" i="94"/>
  <c r="E35" i="94"/>
  <c r="D35" i="94"/>
  <c r="E34" i="94"/>
  <c r="D34" i="94"/>
  <c r="E33" i="94"/>
  <c r="D33" i="94"/>
  <c r="E32" i="94"/>
  <c r="D32" i="94"/>
  <c r="E31" i="94"/>
  <c r="D31" i="94"/>
  <c r="E30" i="94"/>
  <c r="D30" i="94"/>
  <c r="E29" i="94"/>
  <c r="D29" i="94"/>
  <c r="E28" i="94"/>
  <c r="D28" i="94"/>
  <c r="E27" i="94"/>
  <c r="D27" i="94"/>
  <c r="E26" i="94"/>
  <c r="D26" i="94"/>
  <c r="E25" i="94"/>
  <c r="D25" i="94"/>
  <c r="E24" i="94"/>
  <c r="D24" i="94"/>
  <c r="E23" i="94"/>
  <c r="D23" i="94"/>
  <c r="E22" i="94"/>
  <c r="D22" i="94"/>
  <c r="E21" i="94"/>
  <c r="D21" i="94"/>
  <c r="E20" i="94"/>
  <c r="D20" i="94"/>
  <c r="E19" i="94"/>
  <c r="D19" i="94"/>
  <c r="E18" i="94"/>
  <c r="D18" i="94"/>
  <c r="E17" i="94"/>
  <c r="D17" i="94"/>
  <c r="E16" i="94"/>
  <c r="D16" i="94"/>
  <c r="E15" i="94"/>
  <c r="D15" i="94"/>
  <c r="E14" i="94"/>
  <c r="D14" i="94"/>
  <c r="E13" i="94"/>
  <c r="D13" i="94"/>
  <c r="E12" i="94"/>
  <c r="D12" i="94"/>
  <c r="E11" i="94"/>
  <c r="D11" i="94"/>
  <c r="E10" i="94"/>
  <c r="D10" i="94"/>
  <c r="E9" i="94"/>
  <c r="D9" i="94"/>
  <c r="E8" i="94"/>
  <c r="D8" i="94"/>
  <c r="E7" i="94"/>
  <c r="D7" i="94"/>
  <c r="E6" i="94"/>
  <c r="D6" i="94"/>
  <c r="E5" i="94"/>
  <c r="D5" i="94"/>
  <c r="E4" i="94"/>
  <c r="D4" i="94"/>
  <c r="D61" i="52"/>
  <c r="D60" i="52"/>
  <c r="D59" i="52"/>
  <c r="D58" i="52"/>
  <c r="D57" i="52"/>
  <c r="D56" i="52"/>
  <c r="D55" i="52"/>
  <c r="D54" i="52"/>
  <c r="D53" i="52"/>
  <c r="D52" i="52"/>
  <c r="D51" i="52"/>
  <c r="D50" i="52"/>
  <c r="D49" i="52"/>
  <c r="D48" i="52"/>
  <c r="D47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D61" i="86"/>
  <c r="D60" i="86"/>
  <c r="D59" i="86"/>
  <c r="D58" i="86"/>
  <c r="D57" i="86"/>
  <c r="D56" i="86"/>
  <c r="D55" i="86"/>
  <c r="D54" i="86"/>
  <c r="D53" i="86"/>
  <c r="D52" i="86"/>
  <c r="D51" i="86"/>
  <c r="D50" i="86"/>
  <c r="D49" i="86"/>
  <c r="D48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D3" i="86"/>
  <c r="D52" i="72"/>
  <c r="D51" i="72"/>
  <c r="D50" i="72"/>
  <c r="D49" i="72"/>
  <c r="D48" i="72"/>
  <c r="D47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8" i="72"/>
  <c r="D27" i="72"/>
  <c r="D26" i="72"/>
  <c r="D25" i="72"/>
  <c r="D24" i="72"/>
  <c r="D23" i="72"/>
  <c r="D22" i="72"/>
  <c r="D21" i="72"/>
  <c r="D20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D3" i="72"/>
  <c r="I24" i="134" l="1"/>
  <c r="H4" i="132"/>
  <c r="H6" i="132"/>
  <c r="H8" i="132"/>
  <c r="H10" i="132"/>
  <c r="H12" i="132"/>
  <c r="H14" i="132"/>
  <c r="H16" i="132"/>
  <c r="H18" i="132"/>
  <c r="H20" i="132"/>
  <c r="H22" i="132"/>
  <c r="H24" i="132"/>
  <c r="H26" i="132"/>
  <c r="H28" i="132"/>
  <c r="H30" i="132"/>
  <c r="H32" i="132"/>
  <c r="H34" i="132"/>
  <c r="H36" i="132"/>
  <c r="H38" i="132"/>
  <c r="H40" i="132"/>
  <c r="H42" i="132"/>
  <c r="H44" i="132"/>
  <c r="H46" i="132"/>
  <c r="H48" i="132"/>
  <c r="H50" i="132"/>
  <c r="H52" i="132"/>
  <c r="H5" i="132"/>
  <c r="H7" i="132"/>
  <c r="H9" i="132"/>
  <c r="H11" i="132"/>
  <c r="H13" i="132"/>
  <c r="H15" i="132"/>
  <c r="H17" i="132"/>
  <c r="H19" i="132"/>
  <c r="H21" i="132"/>
  <c r="H23" i="132"/>
  <c r="H25" i="132"/>
  <c r="H27" i="132"/>
  <c r="H29" i="132"/>
  <c r="H31" i="132"/>
  <c r="H33" i="132"/>
  <c r="H35" i="132"/>
  <c r="H37" i="132"/>
  <c r="H39" i="132"/>
  <c r="H41" i="132"/>
  <c r="H43" i="132"/>
  <c r="H45" i="132"/>
  <c r="H47" i="132"/>
  <c r="H49" i="132"/>
  <c r="H51" i="132"/>
  <c r="H53" i="132"/>
  <c r="J27" i="134"/>
  <c r="J28" i="134"/>
  <c r="J29" i="134"/>
  <c r="J30" i="134"/>
  <c r="J31" i="134"/>
  <c r="J32" i="134"/>
  <c r="J33" i="134"/>
  <c r="J34" i="134"/>
  <c r="J35" i="134"/>
  <c r="J36" i="134"/>
  <c r="J37" i="134"/>
  <c r="J38" i="134"/>
  <c r="J39" i="134"/>
  <c r="J40" i="134"/>
  <c r="J41" i="134"/>
  <c r="J42" i="134"/>
  <c r="J43" i="134"/>
  <c r="J44" i="134"/>
  <c r="J45" i="134"/>
  <c r="J46" i="134"/>
  <c r="J47" i="134"/>
  <c r="J48" i="134"/>
  <c r="J49" i="134"/>
  <c r="J50" i="134"/>
  <c r="J51" i="134"/>
  <c r="J52" i="134"/>
  <c r="J53" i="134"/>
  <c r="J54" i="134"/>
  <c r="C78" i="86" l="1"/>
  <c r="C78" i="52"/>
  <c r="C78" i="94"/>
  <c r="C80" i="90"/>
  <c r="C77" i="57"/>
</calcChain>
</file>

<file path=xl/sharedStrings.xml><?xml version="1.0" encoding="utf-8"?>
<sst xmlns="http://schemas.openxmlformats.org/spreadsheetml/2006/main" count="798" uniqueCount="175">
  <si>
    <t xml:space="preserve">  اختياري</t>
  </si>
  <si>
    <t>بيكاري</t>
  </si>
  <si>
    <t>جمع</t>
  </si>
  <si>
    <t>سال</t>
  </si>
  <si>
    <t>جمع  كل</t>
  </si>
  <si>
    <t>بازنشسته</t>
  </si>
  <si>
    <t>از كار افتاده</t>
  </si>
  <si>
    <t>جزئي</t>
  </si>
  <si>
    <t xml:space="preserve">كلي ناشي </t>
  </si>
  <si>
    <t>پرونده</t>
  </si>
  <si>
    <t>بازمانده</t>
  </si>
  <si>
    <t>كلي غير ناشي</t>
  </si>
  <si>
    <t>جمع كل مستمري بگيران (پرونده)</t>
  </si>
  <si>
    <t>جمع كل مستمري بگيران ( نفر)</t>
  </si>
  <si>
    <t xml:space="preserve">رانندگان </t>
  </si>
  <si>
    <t>شاغل در كارگاه (اجباری)</t>
  </si>
  <si>
    <t>اصلی</t>
  </si>
  <si>
    <t>تبعی</t>
  </si>
  <si>
    <t>مستمری بگیران</t>
  </si>
  <si>
    <t>بیمه شدگان</t>
  </si>
  <si>
    <t xml:space="preserve">تحت پوشش </t>
  </si>
  <si>
    <t>بافندگان</t>
  </si>
  <si>
    <t>توافقی</t>
  </si>
  <si>
    <t>کارگران ساختمانی</t>
  </si>
  <si>
    <t>کمک ازدواج</t>
  </si>
  <si>
    <t>هزینه سفر</t>
  </si>
  <si>
    <t>هزینه کفن ودفن</t>
  </si>
  <si>
    <t>پروتز  واروتز</t>
  </si>
  <si>
    <t>ایام  بارداری</t>
  </si>
  <si>
    <t>غرامت نقص عضو</t>
  </si>
  <si>
    <t>غرامت دستمزد ایام بیماری</t>
  </si>
  <si>
    <t>ناشی ازکار</t>
  </si>
  <si>
    <t>غیرناشی ازکار</t>
  </si>
  <si>
    <t>فوت شده</t>
  </si>
  <si>
    <t xml:space="preserve">سال </t>
  </si>
  <si>
    <t>تعداد حادثه</t>
  </si>
  <si>
    <t>کارگاه فعال</t>
  </si>
  <si>
    <t>حرف ومشاغل آزاد</t>
  </si>
  <si>
    <t>بیمه شدگان اصلی</t>
  </si>
  <si>
    <t>مستمری بگیران (پرونده)</t>
  </si>
  <si>
    <t>بیمه شده اصلی</t>
  </si>
  <si>
    <t>کارکنان  بیمه ای</t>
  </si>
  <si>
    <t>نسبت کارگاه فعال به شعبه</t>
  </si>
  <si>
    <t>نسبت  بیمه شده ومستمری بگیر به کارکنان</t>
  </si>
  <si>
    <t>زن</t>
  </si>
  <si>
    <t>مرد</t>
  </si>
  <si>
    <t>بیمه شدگان اجباری</t>
  </si>
  <si>
    <t>نسبت مرد به زن</t>
  </si>
  <si>
    <t>ضریب نفوذ (درصد)</t>
  </si>
  <si>
    <t>شعبه</t>
  </si>
  <si>
    <t xml:space="preserve">جمعيت کل كشور </t>
  </si>
  <si>
    <t>جمعيت شاغل کشور</t>
  </si>
  <si>
    <t>تعداد مشمولین حادثه</t>
  </si>
  <si>
    <t>توضیح: قبل از سال 54 تعداد کارکنان بخش های بیمه ای و درمان به تفکیک وجود نداشت.</t>
  </si>
  <si>
    <t>جمع بیمه شده ومستمری بگیر</t>
  </si>
  <si>
    <t>نسبت بیمه شدگان اجباری به کارگاه فعال</t>
  </si>
  <si>
    <t xml:space="preserve">تعداد افرادتحت پوشش </t>
  </si>
  <si>
    <t>ضریب پوشش (درصد)</t>
  </si>
  <si>
    <t>تعداد بیمه شده اصلی</t>
  </si>
  <si>
    <t>نسبت پشتیبانی</t>
  </si>
  <si>
    <t>ضریب شیوع (در 1000 نفر)</t>
  </si>
  <si>
    <t>باربران</t>
  </si>
  <si>
    <t>خادمین مساجد</t>
  </si>
  <si>
    <t>کارفرمایان صنفی</t>
  </si>
  <si>
    <t xml:space="preserve">سال / اداره کل </t>
  </si>
  <si>
    <t>لیستهای اینترنتی دریافت شده</t>
  </si>
  <si>
    <t>لیستهای ابطالی</t>
  </si>
  <si>
    <t>لیستهای تایید شده</t>
  </si>
  <si>
    <t xml:space="preserve"> کارکرد عادی لیست </t>
  </si>
  <si>
    <t xml:space="preserve"> ناشی از بازرسی</t>
  </si>
  <si>
    <t>حرف و مشاغل آزاد</t>
  </si>
  <si>
    <t>سایر*</t>
  </si>
  <si>
    <t>جمع کل</t>
  </si>
  <si>
    <t>سایر شامل اختیاری،کارگران ساختمانی،کارفرمایان صنفی،باربران،گروههای خاص بیمه ای و... می باشد.</t>
  </si>
  <si>
    <t xml:space="preserve"> جدول 11- تعداد اسناد صادره بابت کمکهای قانونی کوتاه مدت به تفكيك نوع کمک طی سالهای 1400-1340 </t>
  </si>
  <si>
    <t>زنبورداران و صیادان</t>
  </si>
  <si>
    <t>میانگین رشد سالانه</t>
  </si>
  <si>
    <t>حداقل دستمزد ماهانه</t>
  </si>
  <si>
    <t>حداکثر دستمزد ماهانه (هفت برابر حداقل دستمزد)</t>
  </si>
  <si>
    <t>میانگین مستمری بازنشستگان</t>
  </si>
  <si>
    <t>نسبت میانگین مستمری بازنشستگان به حداقل دستمزد</t>
  </si>
  <si>
    <t>میانگین مستمری ازکارافتادگان</t>
  </si>
  <si>
    <t>نسبت میانگین مستمری ازکارافتادگان به حداقل دستمزد</t>
  </si>
  <si>
    <t>میانگین مستمری فوت شدگان</t>
  </si>
  <si>
    <t>نسبت میانگین مستمری فوت شدگان به حداقل دستمزد</t>
  </si>
  <si>
    <t>_</t>
  </si>
  <si>
    <t>جدول 1- ضریب پوشش سازمان تامین اجتماعی طی سالهای 1349-1340</t>
  </si>
  <si>
    <t>-</t>
  </si>
  <si>
    <t>جدول 2- ضریب پوشش سازمان تامین اجتماعی طی سالهای 1359-1350</t>
  </si>
  <si>
    <t>جدول 3- ضریب پوشش سازمان تامین اجتماعی طی سالهای 1369-1360</t>
  </si>
  <si>
    <t>جدول 4- ضریب پوشش سازمان تامین اجتماعی طی سالهای 1379-1370</t>
  </si>
  <si>
    <t>جدول 5- ضریب پوشش سازمان تامین اجتماعی طی سالهای 1389-1380</t>
  </si>
  <si>
    <t>جدول 7- ضریب نفوذ بیمه ای سازمان تامین اجتماعی طی سالهای 1349-1340</t>
  </si>
  <si>
    <t>جدول 8- ضریب نفوذ بیمه ای سازمان تامین اجتماعی طی سالهای 1359-1350</t>
  </si>
  <si>
    <t>جدول 9- ضریب نفوذ بیمه ای سازمان تامین اجتماعی طی سالهای 1369-1360</t>
  </si>
  <si>
    <t>جدول 10- ضریب نفوذ بیمه ای سازمان تامین اجتماعی طی سالهای 1379-1370</t>
  </si>
  <si>
    <t>جدول 11- ضریب نفوذ بیمه ای سازمان تامین اجتماعی طی سالهای 1389-1380</t>
  </si>
  <si>
    <t xml:space="preserve"> جدول 13- نسبت پشتیبانی در سازمان تامین اجتماعی طی سالهای1349-1340 </t>
  </si>
  <si>
    <t xml:space="preserve"> جدول 14- نسبت پشتیبانی در سازمان تامین اجتماعی طی سالهای1359-1350 </t>
  </si>
  <si>
    <t xml:space="preserve"> جدول 15- نسبت پشتیبانی در سازمان تامین اجتماعی طی سالهای1369-1360 </t>
  </si>
  <si>
    <t xml:space="preserve"> جدول 16- نسبت پشتیبانی در سازمان تامین اجتماعی طی سالهای1379-1370 </t>
  </si>
  <si>
    <t xml:space="preserve"> جدول 17- نسبت پشتیبانی در سازمان تامین اجتماعی طی سالهای1389-1380 </t>
  </si>
  <si>
    <t>جدول 19- تعداد بیمه شدگان اصلی سازمان تامین اجتماعی به تفکیک جنسیت طی سالهای 1379-1364</t>
  </si>
  <si>
    <t>جدول 20- تعداد بیمه شدگان اصلی سازمان تامین اجتماعی به تفکیک جنسیت طی سالهای 1389-1380</t>
  </si>
  <si>
    <t>جدول 22- نسبت تعداد بیمه شدگان و مستمری بگیران به کارکنان طی سالهای 1349-1340</t>
  </si>
  <si>
    <t>جدول 23- نسبت تعداد بیمه شدگان و مستمری بگیران به کارکنان طی سالهای 1359-1350</t>
  </si>
  <si>
    <t>جدول 24- نسبت تعداد بیمه شدگان و مستمری بگیران به کارکنان طی سالهای 1369-1360</t>
  </si>
  <si>
    <t>جدول 25- نسبت تعداد بیمه شدگان و مستمری بگیران به کارکنان طی سالهای 1379-1370</t>
  </si>
  <si>
    <t>جدول 26- نسبت تعداد بیمه شدگان و مستمری بگیران به کارکنان طی سالهای 1389-1380</t>
  </si>
  <si>
    <t>جدول 34- تعداد بیمه شدگان اجباری وکارگاههای فعال طی سالهای 1349-1340</t>
  </si>
  <si>
    <t>جدول 35- تعداد بیمه شدگان اجباری وکارگاههای فعال طی سالهای 1359-1350</t>
  </si>
  <si>
    <t>جدول 36- تعداد بیمه شدگان اجباری وکارگاههای فعال طی سالهای 1369-1360</t>
  </si>
  <si>
    <t>جدول 37- تعداد بیمه شدگان اجباری وکارگاههای فعال طی سالهای 1379-1370</t>
  </si>
  <si>
    <t>جدول 38- تعداد بیمه شدگان اجباری وکارگاههای فعال طی سالهای 1389-1380</t>
  </si>
  <si>
    <t>جدول 40-  تعداد افراد تحت پوشش سازمان به تفكيك نوع  طی سالهای 1349-1340</t>
  </si>
  <si>
    <t>جدول 41-  تعداد افراد تحت پوشش سازمان به تفكيك نوع  طی سالهای 1359-1350</t>
  </si>
  <si>
    <t>جدول 42-  تعداد افراد تحت پوشش سازمان به تفكيك نوع  طی سالهای 1369-1360</t>
  </si>
  <si>
    <t>جدول 43-  تعداد افراد تحت پوشش سازمان به تفكيك نوع  طی سالهای 1379-1370</t>
  </si>
  <si>
    <t>جدول 44-  تعداد افراد تحت پوشش سازمان به تفكيك نوع  طی سالهای 1389-1380</t>
  </si>
  <si>
    <t xml:space="preserve"> جدول 46- تعداد بيمه شدگان اصلي به تفكيك نوع بيمه طی سالهای 1349-1340</t>
  </si>
  <si>
    <t xml:space="preserve"> جدول 47- تعداد بيمه شدگان اصلي به تفكيك نوع بيمه طی سالهای 1359-1350</t>
  </si>
  <si>
    <t xml:space="preserve"> جدول 48- تعداد بيمه شدگان اصلي به تفكيك نوع بيمه طی سالهای 1369-1360</t>
  </si>
  <si>
    <t xml:space="preserve"> جدول 49- تعداد بيمه شدگان اصلي به تفكيك نوع بيمه طی سالهای 1379-1370</t>
  </si>
  <si>
    <t xml:space="preserve"> جدول 50- تعداد بيمه شدگان اصلي به تفكيك نوع بيمه طی سالهای 1389-1380</t>
  </si>
  <si>
    <t xml:space="preserve"> جدول 52- تعداد مستمري بگيران سازمان  به تفكيك نوع مستمري  طی سالهای 1349-1340 </t>
  </si>
  <si>
    <t xml:space="preserve"> جدول 53- تعداد مستمري بگيران سازمان  به تفكيك نوع مستمري  طی سالهای 1359-1350 </t>
  </si>
  <si>
    <t xml:space="preserve"> جدول 54- تعداد مستمري بگيران سازمان  به تفكيك نوع مستمري  طی سالهای 1369-1360 </t>
  </si>
  <si>
    <t xml:space="preserve"> جدول 55- تعداد مستمري بگيران سازمان  به تفكيك نوع مستمري  طی سالهای 1379-1370 </t>
  </si>
  <si>
    <t xml:space="preserve"> جدول 56- تعداد مستمري بگيران سازمان  به تفكيك نوع مستمري  طی سالهای 1389-1380 </t>
  </si>
  <si>
    <t xml:space="preserve"> جدول 58- تعداد اسناد صادره بابت کمکهای قانونی کوتاه مدت به تفكيك نوع کمک طی سالهای 1369-1359 </t>
  </si>
  <si>
    <t xml:space="preserve"> جدول 59- تعداد اسناد صادره بابت کمکهای قانونی کوتاه مدت به تفكيك نوع کمک طی سالهای 1379-1370 </t>
  </si>
  <si>
    <t xml:space="preserve"> جدول 60- تعداد اسناد صادره بابت کمکهای قانونی کوتاه مدت به تفكيك نوع کمک طی سالهای 1389-1380 </t>
  </si>
  <si>
    <t>جدول 62- تعداد مشمولین حادثه وحادثه دیدگان ناشی ازکار طی سالهای 1369-1363</t>
  </si>
  <si>
    <t>جدول 63- تعداد مشمولین حادثه وحادثه دیدگان ناشی ازکار طی سالهای 1379-1370</t>
  </si>
  <si>
    <t>جدول 64- تعداد مشمولین حادثه وحادثه دیدگان ناشی ازکار طی سالهای 1389-1380</t>
  </si>
  <si>
    <t xml:space="preserve"> سال </t>
  </si>
  <si>
    <t>جدول 28- تعدادکارگاههای فعال  بر اساس رده نفرات و تعداد شعب طی سالهای 1349-1340</t>
  </si>
  <si>
    <t>جدول 29- تعدادکارگاههای فعال  بر اساس رده نفرات و تعداد شعب طی سالهای 1359-1350</t>
  </si>
  <si>
    <t>جدول 30- تعدادکارگاههای فعال  بر اساس رده نفرات و تعداد شعب طی سالهای 1369-1360</t>
  </si>
  <si>
    <t>جدول 31- تعدادکارگاههای فعال  بر اساس رده نفرات و تعداد شعب طی سالهای 1379-1370</t>
  </si>
  <si>
    <t>جدول 32- تعدادکارگاههای فعال  بر اساس رده نفرات و تعداد شعب طی سالهای 1389-1380</t>
  </si>
  <si>
    <t>جدول 6- ضریب پوشش سازمان تامین اجتماعی طی سالهای 1402-1390</t>
  </si>
  <si>
    <t>جدول 1- ضریب پوشش سازمان تامین اجتماعی طی سالهای 1402-1340</t>
  </si>
  <si>
    <t>جدول 12- ضریب نفوذ بیمه ای سازمان تامین اجتماعی طی سالهای 1402-1390</t>
  </si>
  <si>
    <t>جدول 2- ضریب نفوذ بیمه ای سازمان تامین اجتماعی طی سالهای 1402-1340</t>
  </si>
  <si>
    <t xml:space="preserve"> جدول 18- نسبت پشتیبانی در سازمان تامین اجتماعی طی سالهای1402-1390 </t>
  </si>
  <si>
    <t xml:space="preserve"> جدول 3- نسبت پشتیبانی در سازمان تامین اجتماعی طی سالهای1402-1340 </t>
  </si>
  <si>
    <t>جدول 21- تعداد بیمه شدگان اصلی سازمان تامین اجتماعی به تفکیک جنسیت طی سالهای 1402-1390</t>
  </si>
  <si>
    <t>جدول 4- تعداد بیمه شدگان اصلی سازمان تامین اجتماعی به تفکیک جنسیت طی سالهای 1402-1364</t>
  </si>
  <si>
    <t>جدول 27- نسبت تعداد بیمه شدگان و مستمری بگیران به کارکنان طی سالهای 1402-1390</t>
  </si>
  <si>
    <t>جدول 33- تعدادکارگاههای فعال  بر اساس رده نفرات و تعداد شعب طی سالهای 1402-1390</t>
  </si>
  <si>
    <t>جدول 6- تعدادکارگاههای فعال و شعب طی سالهای 1402-1340</t>
  </si>
  <si>
    <t>جدول 39- تعداد بیمه شدگان اجباری وکارگاههای فعال طی سالهای 1402-1390</t>
  </si>
  <si>
    <t>جدول 7- تعداد بیمه شدگان اجباری وکارگاههای فعال طی سالهای 1402-1340</t>
  </si>
  <si>
    <t>جدول 45-  تعداد افراد تحت پوشش سازمان به تفكيك نوع  طی سالهای 1402-1390</t>
  </si>
  <si>
    <t>جدول 8-  تعداد افراد تحت پوشش سازمان به تفكيك نوع  طی سالهای 1402-1340</t>
  </si>
  <si>
    <t xml:space="preserve"> جدول 51- تعداد بيمه شدگان اصلي به تفكيك نوع بيمه طی سالهای 1402-1390</t>
  </si>
  <si>
    <t xml:space="preserve"> جدول 9- تعداد بيمه شدگان اصلي به تفكيك نوع بيمه طی سالهای 1402-1340</t>
  </si>
  <si>
    <t xml:space="preserve"> جدول 57- تعداد مستمري بگيران سازمان  به تفكيك نوع مستمري  طی سالهای 1402-1390 </t>
  </si>
  <si>
    <t xml:space="preserve"> جدول 10- تعداد مستمري بگيران سازمان  به تفكيك نوع مستمري  طی سالهای 1402-1340 </t>
  </si>
  <si>
    <t xml:space="preserve"> جدول 61- تعداد اسناد صادره بابت کمکهای قانونی کوتاه مدت به تفكيك نوع کمک طی سالهای 1402-1390 </t>
  </si>
  <si>
    <t>جدول 65- تعداد مشمولین حادثه وحادثه دیدگان ناشی ازکار طی سالهای 1402-1390</t>
  </si>
  <si>
    <t>جدول 12- تعداد مشمولین حادثه وحادثه دیدگان ناشی ازکار طی سالهای 1402-1363</t>
  </si>
  <si>
    <t>جدول 66- تعداد لیستهای اینترنتی  مقطع اسفند از سال 1402-1393</t>
  </si>
  <si>
    <t>جدول 67 - تعداد اتباع خارجی بیمه شده برحسب نوع  از سال 1402-1394</t>
  </si>
  <si>
    <t>جدول 5- نسبت تعداد بیمه شدگان و مستمری بگیران به کارکنان طی سالهای 1402-1340</t>
  </si>
  <si>
    <t>جدول 68-حداقل و حداکثر دستمزدها و میانگین مستمری (بدون مزایای جانبی) انواع مستمری بگیران طی سالهای 1390 تا 1401</t>
  </si>
  <si>
    <t>میانگین  رشد سالانه</t>
  </si>
  <si>
    <t>1399*</t>
  </si>
  <si>
    <t>1401*</t>
  </si>
  <si>
    <t>1402*</t>
  </si>
  <si>
    <t>*1400</t>
  </si>
  <si>
    <t>*علت افزایش آمار حوادث ناشی از کار، مکانیزه کردن کلیه فرایندهای ثبت اطلاعات در سیستم حوادث می باشد.</t>
  </si>
  <si>
    <t>میانگین  حکم مستمری  بازنشستگان</t>
  </si>
  <si>
    <t>جدول 68-حداقل و حداکثر دستمزدها و میانگین مستمری (بدون مزایای جانبی) انواع مستمری بگیران طی سالهای 1402 - 1390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</si>
</sst>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%"/>
    <numFmt numFmtId="166" formatCode="#,##0.0"/>
  </numFmts>
  <fonts count="32" x14ac:knownFonts="1">
    <font>
      <sz val="10"/>
      <name val="Arial"/>
      <charset val="178"/>
    </font>
    <font>
      <sz val="12"/>
      <name val="B Nazanin"/>
      <charset val="178"/>
    </font>
    <font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sz val="12"/>
      <name val="Arial"/>
      <family val="2"/>
    </font>
    <font>
      <sz val="20"/>
      <name val="B Nazanin"/>
      <charset val="178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B Nazanin"/>
      <charset val="178"/>
    </font>
    <font>
      <sz val="12"/>
      <color theme="0"/>
      <name val="B Nazanin"/>
      <charset val="178"/>
    </font>
    <font>
      <b/>
      <sz val="12"/>
      <color theme="0"/>
      <name val="B Nazanin"/>
      <charset val="178"/>
    </font>
    <font>
      <b/>
      <sz val="11"/>
      <color theme="0"/>
      <name val="B Nazanin"/>
      <charset val="178"/>
    </font>
    <font>
      <b/>
      <sz val="12"/>
      <color theme="0"/>
      <name val="Arial"/>
      <family val="2"/>
    </font>
    <font>
      <b/>
      <sz val="10"/>
      <color theme="0"/>
      <name val="B Nazanin"/>
      <charset val="178"/>
    </font>
    <font>
      <sz val="11"/>
      <color theme="1"/>
      <name val="Calibri"/>
      <family val="2"/>
      <charset val="178"/>
      <scheme val="minor"/>
    </font>
    <font>
      <sz val="11"/>
      <color indexed="8"/>
      <name val="Arial"/>
      <family val="2"/>
      <charset val="178"/>
    </font>
    <font>
      <sz val="10"/>
      <color indexed="8"/>
      <name val="Arial"/>
      <family val="2"/>
      <charset val="178"/>
    </font>
    <font>
      <sz val="11"/>
      <color theme="1"/>
      <name val="Arial"/>
      <family val="2"/>
      <charset val="178"/>
    </font>
    <font>
      <sz val="10"/>
      <color indexed="64"/>
      <name val="Arial"/>
      <family val="2"/>
    </font>
    <font>
      <sz val="14"/>
      <name val="B Zar"/>
      <charset val="178"/>
    </font>
    <font>
      <sz val="10"/>
      <color indexed="8"/>
      <name val="Arial"/>
      <family val="2"/>
    </font>
    <font>
      <sz val="12"/>
      <color rgb="FFFF0000"/>
      <name val="B Nazanin"/>
      <charset val="178"/>
    </font>
    <font>
      <sz val="10"/>
      <name val="Arial"/>
      <family val="2"/>
    </font>
    <font>
      <sz val="9"/>
      <color theme="0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name val="Arial"/>
      <family val="2"/>
    </font>
    <font>
      <sz val="11"/>
      <name val="B Nazanin"/>
      <charset val="178"/>
    </font>
    <font>
      <sz val="10"/>
      <name val="B Nazanin"/>
      <charset val="178"/>
    </font>
    <font>
      <b/>
      <sz val="10.5"/>
      <color theme="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14996795556505021"/>
      </top>
      <bottom/>
      <diagonal/>
    </border>
  </borders>
  <cellStyleXfs count="135">
    <xf numFmtId="0" fontId="0" fillId="0" borderId="0"/>
    <xf numFmtId="0" fontId="16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19" fillId="0" borderId="0"/>
    <xf numFmtId="0" fontId="17" fillId="0" borderId="0"/>
    <xf numFmtId="0" fontId="17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0" fillId="0" borderId="0" xfId="0" applyAlignment="1">
      <alignment readingOrder="2"/>
    </xf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1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5" borderId="6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5" borderId="6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 readingOrder="2"/>
    </xf>
    <xf numFmtId="0" fontId="11" fillId="4" borderId="6" xfId="0" applyFont="1" applyFill="1" applyBorder="1" applyAlignment="1">
      <alignment horizontal="center" readingOrder="2"/>
    </xf>
    <xf numFmtId="0" fontId="6" fillId="0" borderId="6" xfId="0" applyFont="1" applyBorder="1" applyAlignment="1">
      <alignment horizontal="center" readingOrder="2"/>
    </xf>
    <xf numFmtId="0" fontId="6" fillId="5" borderId="6" xfId="0" applyFont="1" applyFill="1" applyBorder="1" applyAlignment="1">
      <alignment horizontal="center" readingOrder="2"/>
    </xf>
    <xf numFmtId="2" fontId="6" fillId="0" borderId="6" xfId="0" applyNumberFormat="1" applyFont="1" applyBorder="1" applyAlignment="1">
      <alignment horizontal="center" readingOrder="2"/>
    </xf>
    <xf numFmtId="0" fontId="3" fillId="0" borderId="6" xfId="0" applyFont="1" applyBorder="1" applyAlignment="1">
      <alignment horizontal="center" readingOrder="2"/>
    </xf>
    <xf numFmtId="0" fontId="3" fillId="5" borderId="6" xfId="0" applyFont="1" applyFill="1" applyBorder="1" applyAlignment="1">
      <alignment horizontal="center" readingOrder="2"/>
    </xf>
    <xf numFmtId="0" fontId="11" fillId="4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/>
    </xf>
    <xf numFmtId="0" fontId="3" fillId="0" borderId="0" xfId="17" applyFont="1"/>
    <xf numFmtId="0" fontId="10" fillId="3" borderId="1" xfId="17" applyFont="1" applyFill="1" applyBorder="1" applyAlignment="1">
      <alignment horizontal="center" vertical="center" wrapText="1"/>
    </xf>
    <xf numFmtId="0" fontId="11" fillId="4" borderId="1" xfId="17" applyFont="1" applyFill="1" applyBorder="1" applyAlignment="1">
      <alignment horizontal="center"/>
    </xf>
    <xf numFmtId="0" fontId="3" fillId="0" borderId="1" xfId="17" applyFont="1" applyBorder="1" applyAlignment="1">
      <alignment horizontal="center"/>
    </xf>
    <xf numFmtId="0" fontId="3" fillId="5" borderId="1" xfId="17" applyFont="1" applyFill="1" applyBorder="1" applyAlignment="1">
      <alignment horizontal="center"/>
    </xf>
    <xf numFmtId="164" fontId="3" fillId="0" borderId="1" xfId="17" applyNumberFormat="1" applyFont="1" applyBorder="1" applyAlignment="1">
      <alignment horizontal="center"/>
    </xf>
    <xf numFmtId="2" fontId="3" fillId="0" borderId="0" xfId="17" applyNumberFormat="1" applyFont="1"/>
    <xf numFmtId="0" fontId="12" fillId="3" borderId="6" xfId="17" applyFont="1" applyFill="1" applyBorder="1" applyAlignment="1">
      <alignment horizontal="center" vertical="center" shrinkToFit="1"/>
    </xf>
    <xf numFmtId="0" fontId="11" fillId="4" borderId="6" xfId="17" applyFont="1" applyFill="1" applyBorder="1" applyAlignment="1">
      <alignment horizontal="center"/>
    </xf>
    <xf numFmtId="1" fontId="3" fillId="0" borderId="6" xfId="17" applyNumberFormat="1" applyFont="1" applyBorder="1" applyAlignment="1">
      <alignment horizontal="center"/>
    </xf>
    <xf numFmtId="1" fontId="3" fillId="5" borderId="6" xfId="17" applyNumberFormat="1" applyFont="1" applyFill="1" applyBorder="1" applyAlignment="1">
      <alignment horizontal="center"/>
    </xf>
    <xf numFmtId="0" fontId="3" fillId="0" borderId="6" xfId="17" applyFont="1" applyBorder="1" applyAlignment="1">
      <alignment horizontal="center"/>
    </xf>
    <xf numFmtId="0" fontId="3" fillId="5" borderId="6" xfId="17" applyFont="1" applyFill="1" applyBorder="1" applyAlignment="1">
      <alignment horizontal="center"/>
    </xf>
    <xf numFmtId="0" fontId="12" fillId="3" borderId="6" xfId="17" applyFont="1" applyFill="1" applyBorder="1" applyAlignment="1">
      <alignment horizontal="center" vertical="center"/>
    </xf>
    <xf numFmtId="0" fontId="12" fillId="3" borderId="6" xfId="17" applyFont="1" applyFill="1" applyBorder="1" applyAlignment="1">
      <alignment horizontal="center" vertical="center" wrapText="1"/>
    </xf>
    <xf numFmtId="0" fontId="3" fillId="6" borderId="6" xfId="17" applyFont="1" applyFill="1" applyBorder="1" applyAlignment="1">
      <alignment horizontal="center"/>
    </xf>
    <xf numFmtId="164" fontId="3" fillId="0" borderId="0" xfId="17" applyNumberFormat="1" applyFont="1"/>
    <xf numFmtId="0" fontId="3" fillId="0" borderId="0" xfId="17" applyFont="1" applyAlignment="1">
      <alignment horizontal="center"/>
    </xf>
    <xf numFmtId="0" fontId="9" fillId="0" borderId="0" xfId="17" applyAlignment="1">
      <alignment readingOrder="2"/>
    </xf>
    <xf numFmtId="1" fontId="23" fillId="0" borderId="0" xfId="17" applyNumberFormat="1" applyFont="1"/>
    <xf numFmtId="0" fontId="23" fillId="0" borderId="0" xfId="17" applyFont="1"/>
    <xf numFmtId="0" fontId="4" fillId="0" borderId="6" xfId="17" applyFont="1" applyBorder="1" applyAlignment="1">
      <alignment horizontal="center"/>
    </xf>
    <xf numFmtId="0" fontId="4" fillId="0" borderId="0" xfId="17" applyFont="1"/>
    <xf numFmtId="0" fontId="12" fillId="3" borderId="17" xfId="17" applyFont="1" applyFill="1" applyBorder="1" applyAlignment="1">
      <alignment horizontal="center" vertical="center" wrapText="1" readingOrder="2"/>
    </xf>
    <xf numFmtId="0" fontId="12" fillId="3" borderId="16" xfId="17" applyFont="1" applyFill="1" applyBorder="1" applyAlignment="1">
      <alignment horizontal="center" vertical="center" wrapText="1" readingOrder="2"/>
    </xf>
    <xf numFmtId="165" fontId="4" fillId="0" borderId="6" xfId="133" applyNumberFormat="1" applyFont="1" applyBorder="1" applyAlignment="1">
      <alignment horizontal="center"/>
    </xf>
    <xf numFmtId="165" fontId="4" fillId="5" borderId="6" xfId="133" applyNumberFormat="1" applyFont="1" applyFill="1" applyBorder="1" applyAlignment="1">
      <alignment horizontal="center"/>
    </xf>
    <xf numFmtId="0" fontId="3" fillId="0" borderId="0" xfId="16" applyFont="1"/>
    <xf numFmtId="3" fontId="3" fillId="0" borderId="6" xfId="3" applyNumberFormat="1" applyFont="1" applyBorder="1" applyAlignment="1">
      <alignment horizontal="center"/>
    </xf>
    <xf numFmtId="3" fontId="3" fillId="5" borderId="6" xfId="3" applyNumberFormat="1" applyFont="1" applyFill="1" applyBorder="1" applyAlignment="1">
      <alignment horizontal="center"/>
    </xf>
    <xf numFmtId="4" fontId="3" fillId="5" borderId="6" xfId="3" applyNumberFormat="1" applyFont="1" applyFill="1" applyBorder="1" applyAlignment="1">
      <alignment horizontal="center"/>
    </xf>
    <xf numFmtId="166" fontId="3" fillId="5" borderId="6" xfId="3" applyNumberFormat="1" applyFont="1" applyFill="1" applyBorder="1" applyAlignment="1">
      <alignment horizontal="center"/>
    </xf>
    <xf numFmtId="0" fontId="2" fillId="0" borderId="0" xfId="134" applyAlignment="1">
      <alignment horizontal="center" vertical="center"/>
    </xf>
    <xf numFmtId="0" fontId="12" fillId="3" borderId="6" xfId="3" applyFont="1" applyFill="1" applyBorder="1" applyAlignment="1">
      <alignment horizontal="center" vertical="center" wrapText="1"/>
    </xf>
    <xf numFmtId="0" fontId="2" fillId="0" borderId="0" xfId="134"/>
    <xf numFmtId="165" fontId="4" fillId="0" borderId="6" xfId="132" applyNumberFormat="1" applyFont="1" applyBorder="1" applyAlignment="1">
      <alignment horizontal="center"/>
    </xf>
    <xf numFmtId="165" fontId="4" fillId="0" borderId="0" xfId="132" applyNumberFormat="1" applyFont="1" applyBorder="1" applyAlignment="1">
      <alignment horizontal="center"/>
    </xf>
    <xf numFmtId="0" fontId="4" fillId="0" borderId="0" xfId="16" applyFont="1" applyAlignment="1">
      <alignment horizontal="center" vertical="center" readingOrder="2"/>
    </xf>
    <xf numFmtId="0" fontId="12" fillId="3" borderId="0" xfId="17" applyFont="1" applyFill="1" applyAlignment="1">
      <alignment horizontal="center" vertical="center" wrapText="1" readingOrder="2"/>
    </xf>
    <xf numFmtId="3" fontId="3" fillId="0" borderId="19" xfId="0" applyNumberFormat="1" applyFont="1" applyBorder="1" applyAlignment="1">
      <alignment horizontal="center"/>
    </xf>
    <xf numFmtId="3" fontId="3" fillId="5" borderId="19" xfId="0" applyNumberFormat="1" applyFont="1" applyFill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5" fontId="4" fillId="0" borderId="0" xfId="133" applyNumberFormat="1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11" fillId="4" borderId="6" xfId="0" applyFont="1" applyFill="1" applyBorder="1" applyAlignment="1">
      <alignment horizontal="center" wrapText="1"/>
    </xf>
    <xf numFmtId="165" fontId="4" fillId="0" borderId="6" xfId="133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5" borderId="6" xfId="0" applyNumberFormat="1" applyFont="1" applyFill="1" applyBorder="1" applyAlignment="1">
      <alignment horizontal="center"/>
    </xf>
    <xf numFmtId="1" fontId="26" fillId="0" borderId="0" xfId="131" applyNumberFormat="1" applyFont="1" applyAlignment="1">
      <alignment horizontal="center" vertical="center"/>
    </xf>
    <xf numFmtId="3" fontId="26" fillId="0" borderId="0" xfId="131" applyNumberFormat="1" applyFont="1" applyAlignment="1">
      <alignment horizontal="center" vertical="center"/>
    </xf>
    <xf numFmtId="0" fontId="3" fillId="5" borderId="22" xfId="17" applyFont="1" applyFill="1" applyBorder="1" applyAlignment="1">
      <alignment horizontal="center"/>
    </xf>
    <xf numFmtId="165" fontId="4" fillId="0" borderId="15" xfId="133" applyNumberFormat="1" applyFont="1" applyBorder="1" applyAlignment="1">
      <alignment horizontal="center"/>
    </xf>
    <xf numFmtId="0" fontId="25" fillId="4" borderId="6" xfId="0" applyFont="1" applyFill="1" applyBorder="1" applyAlignment="1">
      <alignment horizontal="center" wrapText="1"/>
    </xf>
    <xf numFmtId="0" fontId="28" fillId="0" borderId="0" xfId="17" applyFont="1" applyAlignment="1">
      <alignment readingOrder="2"/>
    </xf>
    <xf numFmtId="0" fontId="28" fillId="0" borderId="0" xfId="0" applyFont="1" applyAlignment="1">
      <alignment readingOrder="2"/>
    </xf>
    <xf numFmtId="0" fontId="29" fillId="0" borderId="0" xfId="17" applyFont="1"/>
    <xf numFmtId="0" fontId="29" fillId="0" borderId="0" xfId="0" applyFont="1"/>
    <xf numFmtId="0" fontId="28" fillId="0" borderId="0" xfId="0" applyFont="1"/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4" fontId="3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3" fontId="1" fillId="0" borderId="6" xfId="3" applyNumberFormat="1" applyFont="1" applyBorder="1" applyAlignment="1">
      <alignment horizontal="center"/>
    </xf>
    <xf numFmtId="3" fontId="1" fillId="5" borderId="6" xfId="3" applyNumberFormat="1" applyFont="1" applyFill="1" applyBorder="1" applyAlignment="1">
      <alignment horizontal="center"/>
    </xf>
    <xf numFmtId="4" fontId="1" fillId="5" borderId="6" xfId="3" applyNumberFormat="1" applyFont="1" applyFill="1" applyBorder="1" applyAlignment="1">
      <alignment horizontal="center"/>
    </xf>
    <xf numFmtId="166" fontId="1" fillId="5" borderId="6" xfId="3" applyNumberFormat="1" applyFont="1" applyFill="1" applyBorder="1" applyAlignment="1">
      <alignment horizontal="center"/>
    </xf>
    <xf numFmtId="2" fontId="1" fillId="0" borderId="0" xfId="0" applyNumberFormat="1" applyFont="1"/>
    <xf numFmtId="0" fontId="25" fillId="4" borderId="6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165" fontId="4" fillId="0" borderId="0" xfId="133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17" applyFont="1" applyAlignment="1">
      <alignment horizontal="center" vertical="center"/>
    </xf>
    <xf numFmtId="0" fontId="12" fillId="3" borderId="6" xfId="17" applyFont="1" applyFill="1" applyBorder="1" applyAlignment="1">
      <alignment horizontal="center" vertical="center"/>
    </xf>
    <xf numFmtId="0" fontId="12" fillId="3" borderId="6" xfId="17" applyFont="1" applyFill="1" applyBorder="1" applyAlignment="1">
      <alignment horizontal="center" vertical="center" shrinkToFit="1"/>
    </xf>
    <xf numFmtId="0" fontId="12" fillId="3" borderId="6" xfId="17" applyFont="1" applyFill="1" applyBorder="1" applyAlignment="1">
      <alignment horizontal="center" vertical="center" wrapText="1"/>
    </xf>
    <xf numFmtId="0" fontId="5" fillId="0" borderId="0" xfId="17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5" fillId="0" borderId="8" xfId="17" applyFont="1" applyBorder="1" applyAlignment="1">
      <alignment horizontal="center"/>
    </xf>
    <xf numFmtId="0" fontId="15" fillId="3" borderId="6" xfId="17" applyFont="1" applyFill="1" applyBorder="1" applyAlignment="1">
      <alignment horizontal="center" vertical="center" wrapText="1"/>
    </xf>
    <xf numFmtId="0" fontId="13" fillId="3" borderId="6" xfId="17" applyFont="1" applyFill="1" applyBorder="1" applyAlignment="1">
      <alignment horizontal="center" vertical="center" wrapText="1"/>
    </xf>
    <xf numFmtId="0" fontId="10" fillId="3" borderId="6" xfId="17" applyFont="1" applyFill="1" applyBorder="1" applyAlignment="1">
      <alignment horizontal="center" vertical="center"/>
    </xf>
    <xf numFmtId="0" fontId="30" fillId="0" borderId="24" xfId="0" applyFont="1" applyBorder="1" applyAlignment="1">
      <alignment horizontal="right" readingOrder="2"/>
    </xf>
    <xf numFmtId="0" fontId="11" fillId="4" borderId="12" xfId="0" applyFont="1" applyFill="1" applyBorder="1" applyAlignment="1">
      <alignment horizontal="center" readingOrder="2"/>
    </xf>
    <xf numFmtId="0" fontId="11" fillId="4" borderId="13" xfId="0" applyFont="1" applyFill="1" applyBorder="1" applyAlignment="1">
      <alignment horizontal="center" readingOrder="2"/>
    </xf>
    <xf numFmtId="0" fontId="3" fillId="6" borderId="12" xfId="0" applyFont="1" applyFill="1" applyBorder="1" applyAlignment="1">
      <alignment horizontal="center" readingOrder="2"/>
    </xf>
    <xf numFmtId="0" fontId="3" fillId="6" borderId="13" xfId="0" applyFont="1" applyFill="1" applyBorder="1" applyAlignment="1">
      <alignment horizontal="center" readingOrder="2"/>
    </xf>
    <xf numFmtId="0" fontId="3" fillId="5" borderId="12" xfId="0" applyFont="1" applyFill="1" applyBorder="1" applyAlignment="1">
      <alignment horizontal="center" readingOrder="2"/>
    </xf>
    <xf numFmtId="0" fontId="3" fillId="5" borderId="13" xfId="0" applyFont="1" applyFill="1" applyBorder="1" applyAlignment="1">
      <alignment horizontal="center" readingOrder="2"/>
    </xf>
    <xf numFmtId="0" fontId="12" fillId="3" borderId="9" xfId="17" applyFont="1" applyFill="1" applyBorder="1" applyAlignment="1">
      <alignment horizontal="center" vertical="center" wrapText="1" readingOrder="2"/>
    </xf>
    <xf numFmtId="0" fontId="12" fillId="3" borderId="10" xfId="17" applyFont="1" applyFill="1" applyBorder="1" applyAlignment="1">
      <alignment horizontal="center" vertical="center" wrapText="1" readingOrder="2"/>
    </xf>
    <xf numFmtId="0" fontId="12" fillId="3" borderId="20" xfId="17" applyFont="1" applyFill="1" applyBorder="1" applyAlignment="1">
      <alignment horizontal="center" vertical="center" wrapText="1" readingOrder="2"/>
    </xf>
    <xf numFmtId="0" fontId="12" fillId="3" borderId="21" xfId="17" applyFont="1" applyFill="1" applyBorder="1" applyAlignment="1">
      <alignment horizontal="center" vertical="center" wrapText="1" readingOrder="2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165" fontId="4" fillId="0" borderId="12" xfId="133" applyNumberFormat="1" applyFont="1" applyBorder="1" applyAlignment="1">
      <alignment horizontal="center"/>
    </xf>
    <xf numFmtId="165" fontId="4" fillId="0" borderId="13" xfId="133" applyNumberFormat="1" applyFont="1" applyBorder="1" applyAlignment="1">
      <alignment horizontal="center"/>
    </xf>
    <xf numFmtId="0" fontId="12" fillId="3" borderId="14" xfId="17" applyFont="1" applyFill="1" applyBorder="1" applyAlignment="1">
      <alignment horizontal="center" vertical="center" wrapText="1" readingOrder="2"/>
    </xf>
    <xf numFmtId="0" fontId="12" fillId="3" borderId="15" xfId="17" applyFont="1" applyFill="1" applyBorder="1" applyAlignment="1">
      <alignment horizontal="center" vertical="center" wrapText="1" readingOrder="2"/>
    </xf>
    <xf numFmtId="0" fontId="12" fillId="3" borderId="0" xfId="17" applyFont="1" applyFill="1" applyAlignment="1">
      <alignment horizontal="center" vertical="center" wrapText="1" readingOrder="2"/>
    </xf>
    <xf numFmtId="0" fontId="12" fillId="3" borderId="11" xfId="17" applyFont="1" applyFill="1" applyBorder="1" applyAlignment="1">
      <alignment horizontal="center" vertical="center" wrapText="1" readingOrder="2"/>
    </xf>
    <xf numFmtId="0" fontId="27" fillId="0" borderId="18" xfId="134" applyFont="1" applyBorder="1" applyAlignment="1">
      <alignment horizontal="center" vertical="center"/>
    </xf>
    <xf numFmtId="0" fontId="13" fillId="3" borderId="6" xfId="3" applyFont="1" applyFill="1" applyBorder="1" applyAlignment="1">
      <alignment horizontal="center" vertical="center" wrapText="1"/>
    </xf>
    <xf numFmtId="0" fontId="31" fillId="3" borderId="6" xfId="3" applyFont="1" applyFill="1" applyBorder="1" applyAlignment="1">
      <alignment horizontal="center" vertical="center" wrapText="1"/>
    </xf>
  </cellXfs>
  <cellStyles count="135">
    <cellStyle name="Currency [0] 2" xfId="43" xr:uid="{7E39499D-22F9-4483-B127-F7D1A6CCBB00}"/>
    <cellStyle name="Normal" xfId="0" builtinId="0"/>
    <cellStyle name="Normal 10" xfId="17" xr:uid="{1D4FE1F5-5F90-4A44-B045-2ECB839A9710}"/>
    <cellStyle name="Normal 11" xfId="1" xr:uid="{7C6B9BEA-FC62-4A74-98C1-94A50B3DE285}"/>
    <cellStyle name="Normal 12" xfId="134" xr:uid="{07F7A66F-6A8F-42FA-AA90-445416F496B9}"/>
    <cellStyle name="Normal 2" xfId="2" xr:uid="{273C62E2-1E48-4530-8988-CE54BD542413}"/>
    <cellStyle name="Normal 2 2" xfId="3" xr:uid="{46897114-1F8B-40AA-9410-C443BDE4D46E}"/>
    <cellStyle name="Normal 2 2 10" xfId="18" xr:uid="{297D1773-E4A4-44AB-A486-6B4CCE525C70}"/>
    <cellStyle name="Normal 2 2 10 2" xfId="42" xr:uid="{4DBBA89B-0B55-450B-8DF5-FC75783ADFA9}"/>
    <cellStyle name="Normal 2 2 10 3" xfId="59" xr:uid="{B0FFFCBA-F897-4EC9-B285-4B6FEAC8B59A}"/>
    <cellStyle name="Normal 2 2 10 4" xfId="47" xr:uid="{0AF2098F-80B2-49DF-BBF9-B964EC020034}"/>
    <cellStyle name="Normal 2 2 11" xfId="19" xr:uid="{AC89275C-C5E7-4B62-BAAA-4C363A8B0010}"/>
    <cellStyle name="Normal 2 2 11 2" xfId="70" xr:uid="{88CCE3EC-8202-494D-9F28-E085ACBF6DD8}"/>
    <cellStyle name="Normal 2 2 11 3" xfId="60" xr:uid="{F7F9E446-E553-47F5-9399-CC798457DD1B}"/>
    <cellStyle name="Normal 2 2 11 4" xfId="62" xr:uid="{497A4616-8916-47F9-BD7C-685853F0E59D}"/>
    <cellStyle name="Normal 2 2 12" xfId="20" xr:uid="{677C4022-3D72-4981-96F6-102907A275B2}"/>
    <cellStyle name="Normal 2 2 12 2" xfId="49" xr:uid="{A8878153-4278-41D6-A41A-641E2378E7C0}"/>
    <cellStyle name="Normal 2 2 12 3" xfId="48" xr:uid="{532A6579-DDDD-4EC2-8BB0-CC3515E08501}"/>
    <cellStyle name="Normal 2 2 12 4" xfId="64" xr:uid="{AC71D912-476B-4F04-939B-F73153D5520B}"/>
    <cellStyle name="Normal 2 2 13" xfId="21" xr:uid="{5CDD915B-2B15-42CF-B0DB-9D81170C823F}"/>
    <cellStyle name="Normal 2 2 13 2" xfId="50" xr:uid="{EBD08468-6747-4356-81DA-AC342E7C8973}"/>
    <cellStyle name="Normal 2 2 13 3" xfId="45" xr:uid="{621AF5FF-F7CF-40F6-AEA9-BC85A202D055}"/>
    <cellStyle name="Normal 2 2 13 4" xfId="52" xr:uid="{9F4B811E-9711-431E-BB92-D5623BD0D45E}"/>
    <cellStyle name="Normal 2 2 14" xfId="22" xr:uid="{7046EDA1-8511-4AE5-902D-6025F4F1CC57}"/>
    <cellStyle name="Normal 2 2 14 2" xfId="46" xr:uid="{6E73E65D-9951-43AF-BB0F-DDBD546DA3A5}"/>
    <cellStyle name="Normal 2 2 14 3" xfId="68" xr:uid="{2B606790-766C-4307-A42D-9F2017BD8B86}"/>
    <cellStyle name="Normal 2 2 14 4" xfId="65" xr:uid="{F91A9C75-4FD3-49CE-A49E-6E3D3B78E6AE}"/>
    <cellStyle name="Normal 2 2 15" xfId="23" xr:uid="{6F1044AE-DA1D-4860-96F6-1277A37E20CA}"/>
    <cellStyle name="Normal 2 2 15 2" xfId="56" xr:uid="{6967EDD5-23F6-43BE-9F1B-41033AF91C12}"/>
    <cellStyle name="Normal 2 2 15 3" xfId="63" xr:uid="{19806BFC-C7F6-4882-A2B8-5ECEBDA76970}"/>
    <cellStyle name="Normal 2 2 15 4" xfId="44" xr:uid="{FE5DB066-7D6A-4A49-9261-297B8886B04A}"/>
    <cellStyle name="Normal 2 2 16" xfId="24" xr:uid="{9975A95E-BD37-4807-A608-01FCE67A889F}"/>
    <cellStyle name="Normal 2 2 16 2" xfId="58" xr:uid="{0B7CFF4F-9EFB-4B97-8D4A-94816DF08565}"/>
    <cellStyle name="Normal 2 2 16 3" xfId="51" xr:uid="{59CA7FD1-2BEB-4DB7-9908-A5E29907413F}"/>
    <cellStyle name="Normal 2 2 16 4" xfId="66" xr:uid="{CB67E0F0-0C5E-4681-BEA5-44FDC576041B}"/>
    <cellStyle name="Normal 2 2 17" xfId="25" xr:uid="{E334624B-93FE-4B84-A0C3-16472E2A1403}"/>
    <cellStyle name="Normal 2 2 17 2" xfId="55" xr:uid="{7F9C5B13-124E-4394-BF8A-2E76971AA5E6}"/>
    <cellStyle name="Normal 2 2 17 3" xfId="54" xr:uid="{246A5219-E8C2-47E7-AECF-022F2A9B69E7}"/>
    <cellStyle name="Normal 2 2 17 4" xfId="67" xr:uid="{4BD7C766-BC8C-4764-9AC8-E9C8F5F6CFCC}"/>
    <cellStyle name="Normal 2 2 18" xfId="26" xr:uid="{46B6B3E3-3147-4444-A92B-BC7668F8D718}"/>
    <cellStyle name="Normal 2 2 18 2" xfId="61" xr:uid="{78FCEDF7-50AF-4569-940F-FA76368F3017}"/>
    <cellStyle name="Normal 2 2 18 3" xfId="53" xr:uid="{71644DC5-273F-4323-A396-46FC9A9E587D}"/>
    <cellStyle name="Normal 2 2 18 4" xfId="57" xr:uid="{2F120652-52FC-46D0-B041-1865B5F1D160}"/>
    <cellStyle name="Normal 2 2 19" xfId="27" xr:uid="{5FF716F7-916B-45AC-A8A6-CDCB76922DC0}"/>
    <cellStyle name="Normal 2 2 19 2" xfId="69" xr:uid="{4AFB43EE-748D-4798-B327-4DDDE510F552}"/>
    <cellStyle name="Normal 2 2 19 3" xfId="71" xr:uid="{86E0AB2B-F401-4BB7-8A9A-6923A5BAA8E4}"/>
    <cellStyle name="Normal 2 2 19 4" xfId="72" xr:uid="{1F2C5E03-DF70-40F4-A7E5-24EA7CFCEEF6}"/>
    <cellStyle name="Normal 2 2 2" xfId="4" xr:uid="{57B5FF65-20D0-4E6F-A10B-ACF13FD57913}"/>
    <cellStyle name="Normal 2 2 2 2" xfId="5" xr:uid="{00023F9E-C3B2-485D-B72A-2FAEBD42FA75}"/>
    <cellStyle name="Normal 2 2 2 2 2" xfId="16" xr:uid="{D56A7C93-FD36-4994-9972-91CCE125582C}"/>
    <cellStyle name="Normal 2 2 2 2 3" xfId="73" xr:uid="{5ED13396-F047-4553-956E-DA35E7554410}"/>
    <cellStyle name="Normal 2 2 2 2 4" xfId="74" xr:uid="{30BBE770-9C91-460A-B215-F7116B8A5E09}"/>
    <cellStyle name="Normal 2 2 2 3" xfId="6" xr:uid="{DCBE2382-C9FB-44D5-9A6C-1868CE1DBE10}"/>
    <cellStyle name="Normal 2 2 2 3 2" xfId="75" xr:uid="{CDC0C480-F4AC-48A9-B945-F97B0D171CA2}"/>
    <cellStyle name="Normal 2 2 2 3 3" xfId="76" xr:uid="{522CD022-C1A4-441C-8AC6-2F68B5540181}"/>
    <cellStyle name="Normal 2 2 2 3 4" xfId="77" xr:uid="{9037B744-3486-4F88-9F84-B279990A1D7A}"/>
    <cellStyle name="Normal 2 2 2 4" xfId="78" xr:uid="{61CCA8FC-5C72-41CC-B31E-9EFB115700EF}"/>
    <cellStyle name="Normal 2 2 2 5" xfId="79" xr:uid="{58CC4631-8189-46FC-B203-15BD86B82566}"/>
    <cellStyle name="Normal 2 2 20" xfId="28" xr:uid="{01A1A05E-C1AA-4577-B0D2-3E645A672F75}"/>
    <cellStyle name="Normal 2 2 20 2" xfId="80" xr:uid="{B2F1655C-F533-4E02-891C-6E04B35764A0}"/>
    <cellStyle name="Normal 2 2 20 3" xfId="81" xr:uid="{1961BC98-2C2B-453C-AAE1-4EACD172E3B4}"/>
    <cellStyle name="Normal 2 2 20 4" xfId="82" xr:uid="{FB20DB2B-4863-449A-B92B-AA732334CF37}"/>
    <cellStyle name="Normal 2 2 21" xfId="29" xr:uid="{2BC30238-DF3C-4655-A132-4D5C16405938}"/>
    <cellStyle name="Normal 2 2 21 2" xfId="83" xr:uid="{82B51C04-5473-45A9-9E51-0A928F9490A3}"/>
    <cellStyle name="Normal 2 2 21 3" xfId="84" xr:uid="{C4C50848-F808-4D91-9BCD-66D6E5701883}"/>
    <cellStyle name="Normal 2 2 21 4" xfId="85" xr:uid="{107069EB-5D8B-4CFD-B1CF-6FCAAC670CC2}"/>
    <cellStyle name="Normal 2 2 22" xfId="30" xr:uid="{E25C2701-4DF9-4EDC-ADA4-C11D515B7FB3}"/>
    <cellStyle name="Normal 2 2 22 2" xfId="86" xr:uid="{7663D8AB-A00F-4EA1-8EC9-8137CF68368F}"/>
    <cellStyle name="Normal 2 2 22 3" xfId="87" xr:uid="{06E06060-90E4-483C-9914-94835A8D3D80}"/>
    <cellStyle name="Normal 2 2 22 4" xfId="88" xr:uid="{2CECA1D1-EF96-4B51-9CBB-5BA485ABFFA4}"/>
    <cellStyle name="Normal 2 2 3" xfId="7" xr:uid="{1CE56F6E-7552-4955-BF5E-4C922547B59A}"/>
    <cellStyle name="Normal 2 2 4" xfId="31" xr:uid="{12D692B3-C9F2-4C8F-9EE8-170E8A019376}"/>
    <cellStyle name="Normal 2 2 4 2" xfId="89" xr:uid="{91488DE4-5DEA-4165-A222-C243B95F5D62}"/>
    <cellStyle name="Normal 2 2 4 3" xfId="90" xr:uid="{058B8E9C-5F74-44F6-B807-689F4FF8B5A0}"/>
    <cellStyle name="Normal 2 2 4 4" xfId="91" xr:uid="{CE80E20D-63E1-40DE-942A-7D322CFB1A59}"/>
    <cellStyle name="Normal 2 2 5" xfId="32" xr:uid="{D0501F04-07EB-4F48-A0D3-03470A6C5303}"/>
    <cellStyle name="Normal 2 2 5 2" xfId="92" xr:uid="{A3FACA17-C404-4E2B-866F-82CB5BA1811C}"/>
    <cellStyle name="Normal 2 2 5 3" xfId="93" xr:uid="{F957E8F8-815E-4145-B288-DEA9155121C2}"/>
    <cellStyle name="Normal 2 2 5 4" xfId="94" xr:uid="{F16F886E-A99A-40B4-B72A-12ED3AA9D1C2}"/>
    <cellStyle name="Normal 2 2 6" xfId="33" xr:uid="{C53CC892-A76F-4A34-BE0E-B0C58DFC448B}"/>
    <cellStyle name="Normal 2 2 6 2" xfId="95" xr:uid="{029A3802-2D54-4A8F-ABC6-B5B82127EA5B}"/>
    <cellStyle name="Normal 2 2 6 3" xfId="96" xr:uid="{D1C91267-0278-440E-821F-C984A8C935B3}"/>
    <cellStyle name="Normal 2 2 6 4" xfId="97" xr:uid="{C4A8F9EF-8045-482F-9E2B-5F39F2791359}"/>
    <cellStyle name="Normal 2 2 7" xfId="34" xr:uid="{8F6F3699-46AB-4BFA-B78A-AE7E28550B10}"/>
    <cellStyle name="Normal 2 2 7 2" xfId="98" xr:uid="{9219D945-62D8-464A-B5BF-62DE2C07AC73}"/>
    <cellStyle name="Normal 2 2 7 3" xfId="99" xr:uid="{1029382F-67FB-428B-97FD-FEBA83B04F8C}"/>
    <cellStyle name="Normal 2 2 7 4" xfId="100" xr:uid="{FEFC8CEC-E471-4881-A973-4FFB74B78D07}"/>
    <cellStyle name="Normal 2 2 8" xfId="35" xr:uid="{1C6D57D8-4E3C-4C12-8D61-905EF4D7060C}"/>
    <cellStyle name="Normal 2 2 8 2" xfId="101" xr:uid="{22AC99EC-3BF0-4938-8429-C6B3BC212615}"/>
    <cellStyle name="Normal 2 2 8 3" xfId="102" xr:uid="{BB8CA210-2705-4D61-B4FE-4693971B3919}"/>
    <cellStyle name="Normal 2 2 8 4" xfId="103" xr:uid="{31796AFD-1F22-465A-B4F9-2F43393E1A2C}"/>
    <cellStyle name="Normal 2 2 9" xfId="36" xr:uid="{BD80398A-33BD-4A99-9066-D6715D794E37}"/>
    <cellStyle name="Normal 2 2 9 2" xfId="104" xr:uid="{384698EC-2546-4A36-9B66-0828AC141C58}"/>
    <cellStyle name="Normal 2 2 9 3" xfId="105" xr:uid="{5BD539C4-E103-477F-B686-00E3635F28F2}"/>
    <cellStyle name="Normal 2 2 9 4" xfId="106" xr:uid="{53EAA5CB-E0F0-4BBD-8467-CF75C1D38F68}"/>
    <cellStyle name="Normal 2 2_asnad-88" xfId="37" xr:uid="{0EEC2979-AD33-4246-9936-F7840182AE3F}"/>
    <cellStyle name="Normal 2 3" xfId="8" xr:uid="{F4762AC4-1032-4C18-9DAB-6B2BFBC3A7A9}"/>
    <cellStyle name="Normal 2 3 2" xfId="107" xr:uid="{C0E12B8D-06AC-402C-9F1A-A242B5807080}"/>
    <cellStyle name="Normal 2 3 3" xfId="108" xr:uid="{FFC531B8-8F32-4DCE-B466-13EEE54E2BAD}"/>
    <cellStyle name="Normal 2 3 4" xfId="109" xr:uid="{A327A4CD-1A95-4DD5-9EB0-513F99AAFD69}"/>
    <cellStyle name="Normal 2 4" xfId="38" xr:uid="{83FE4C39-803B-4D59-8055-6EDE8EA6E68B}"/>
    <cellStyle name="Normal 2 5" xfId="110" xr:uid="{E090266A-C7E9-4757-8E63-3268FB884DBD}"/>
    <cellStyle name="Normal 2 6" xfId="111" xr:uid="{405A5518-E92C-4055-8802-ACD972CBFA89}"/>
    <cellStyle name="Normal 2 7" xfId="112" xr:uid="{265A7068-3DED-48F4-A939-30F741CF518C}"/>
    <cellStyle name="Normal 2 8" xfId="113" xr:uid="{CE4BD126-6F41-4E58-A85F-3CB69513BE7C}"/>
    <cellStyle name="Normal 2_asnad-88" xfId="39" xr:uid="{7D8CA732-43FD-4C74-8DBD-FA7622000338}"/>
    <cellStyle name="Normal 3" xfId="9" xr:uid="{69815B84-507C-4254-966B-AEBA9727020B}"/>
    <cellStyle name="Normal 3 2" xfId="40" xr:uid="{1105361C-B849-42D3-AF61-3341AF43A4EB}"/>
    <cellStyle name="Normal 3 2 5" xfId="131" xr:uid="{9B548F92-A782-4798-B899-CD977E69EDEC}"/>
    <cellStyle name="Normal 3 3" xfId="41" xr:uid="{5FAAB6F4-FEDC-4896-B183-2C71E4EB30E8}"/>
    <cellStyle name="Normal 3 3 2" xfId="114" xr:uid="{921F2C95-AC76-480D-B058-9886F068B191}"/>
    <cellStyle name="Normal 3 3 3" xfId="115" xr:uid="{E00D54CC-6A47-4A3C-8838-7C2E9B26CD3A}"/>
    <cellStyle name="Normal 3 3 4" xfId="116" xr:uid="{4FD37387-7C1C-486B-899A-1737C5B5EC3F}"/>
    <cellStyle name="Normal 3 4" xfId="117" xr:uid="{96785265-3379-4B8B-8408-EF100BBBB90B}"/>
    <cellStyle name="Normal 3 5" xfId="118" xr:uid="{B48475AB-9E98-453D-9179-D3BCD91F5C9E}"/>
    <cellStyle name="Normal 4" xfId="10" xr:uid="{BD6A1F6A-79F4-4EBE-BB63-1AD5BEE8DBA9}"/>
    <cellStyle name="Normal 4 2" xfId="119" xr:uid="{8B04341A-3DEA-4ED7-BFBA-E13287B34D42}"/>
    <cellStyle name="Normal 4 3" xfId="120" xr:uid="{7C3179D6-F331-4CA1-8F81-B506D356404C}"/>
    <cellStyle name="Normal 4 4" xfId="121" xr:uid="{97EED083-5692-4362-91EE-52658841EF92}"/>
    <cellStyle name="Normal 5" xfId="11" xr:uid="{C68E6CFA-4DDB-4A80-A6EA-1C66CBFF8574}"/>
    <cellStyle name="Normal 6" xfId="12" xr:uid="{E21646E3-44F1-41AF-9F45-F254D0780FD6}"/>
    <cellStyle name="Normal 6 2" xfId="122" xr:uid="{DFB380CE-1485-4FC6-B64A-2FB7BFFA0B84}"/>
    <cellStyle name="Normal 6 3" xfId="123" xr:uid="{4DB49B59-BD27-4836-B84D-85E56CC2AF69}"/>
    <cellStyle name="Normal 6 4" xfId="124" xr:uid="{43285162-20B8-4E7A-A8E8-FA75DAF6C4CB}"/>
    <cellStyle name="Normal 7" xfId="13" xr:uid="{2CC146B2-A636-4D75-829B-4277ED2685C4}"/>
    <cellStyle name="Normal 7 2" xfId="125" xr:uid="{13A56EDA-3F51-48E7-921A-A1FB73293360}"/>
    <cellStyle name="Normal 7 3" xfId="126" xr:uid="{9EF3EFAB-1FC3-4841-9F9B-9DF174CAE7CB}"/>
    <cellStyle name="Normal 7 4" xfId="127" xr:uid="{35577B40-4508-4257-ACCA-8A1B32AA6CA8}"/>
    <cellStyle name="Normal 8" xfId="14" xr:uid="{D251766A-4D6F-44BD-81DB-BD9457C1ADBB}"/>
    <cellStyle name="Normal 9" xfId="15" xr:uid="{05EF7474-25D5-485C-845D-E0862EE77C07}"/>
    <cellStyle name="Normal 9 2" xfId="128" xr:uid="{ECDC21E1-4BD9-4920-A5ED-43D33688AAC0}"/>
    <cellStyle name="Normal 9 3" xfId="129" xr:uid="{27161506-3B60-4C68-BFBC-331F18889000}"/>
    <cellStyle name="Normal 9 4" xfId="130" xr:uid="{7878F6C1-43E5-4492-B2CD-A983831CFB36}"/>
    <cellStyle name="Percent" xfId="132" builtinId="5"/>
    <cellStyle name="Percent 2" xfId="133" xr:uid="{28CBBED4-8333-4971-830B-04319D7FD6F2}"/>
  </cellStyles>
  <dxfs count="2">
    <dxf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</dxfs>
  <tableStyles count="1" defaultTableStyle="TableStyleMedium2" defaultPivotStyle="PivotStyleLight16">
    <tableStyle name="Table Style 1" pivot="0" count="2" xr9:uid="{0AD45443-87EC-4587-A64F-EC3C106FF457}"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9.xml"/><Relationship Id="rId18" Type="http://schemas.openxmlformats.org/officeDocument/2006/relationships/worksheet" Target="worksheets/sheet12.xml"/><Relationship Id="rId26" Type="http://schemas.openxmlformats.org/officeDocument/2006/relationships/worksheet" Target="worksheets/sheet19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4.xml"/><Relationship Id="rId34" Type="http://schemas.openxmlformats.org/officeDocument/2006/relationships/worksheet" Target="worksheets/sheet26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1.xml"/><Relationship Id="rId25" Type="http://schemas.openxmlformats.org/officeDocument/2006/relationships/worksheet" Target="worksheets/sheet18.xml"/><Relationship Id="rId33" Type="http://schemas.openxmlformats.org/officeDocument/2006/relationships/worksheet" Target="worksheets/sheet2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worksheet" Target="worksheets/sheet13.xml"/><Relationship Id="rId29" Type="http://schemas.openxmlformats.org/officeDocument/2006/relationships/worksheet" Target="worksheets/sheet2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17.xml"/><Relationship Id="rId32" Type="http://schemas.openxmlformats.org/officeDocument/2006/relationships/chartsheet" Target="chartsheets/sheet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5.xml"/><Relationship Id="rId23" Type="http://schemas.openxmlformats.org/officeDocument/2006/relationships/worksheet" Target="worksheets/sheet16.xml"/><Relationship Id="rId28" Type="http://schemas.openxmlformats.org/officeDocument/2006/relationships/worksheet" Target="worksheets/sheet21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9" Type="http://schemas.openxmlformats.org/officeDocument/2006/relationships/chartsheet" Target="chartsheets/sheet7.xml"/><Relationship Id="rId31" Type="http://schemas.openxmlformats.org/officeDocument/2006/relationships/worksheet" Target="worksheets/sheet24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10.xml"/><Relationship Id="rId22" Type="http://schemas.openxmlformats.org/officeDocument/2006/relationships/worksheet" Target="worksheets/sheet15.xml"/><Relationship Id="rId27" Type="http://schemas.openxmlformats.org/officeDocument/2006/relationships/worksheet" Target="worksheets/sheet20.xml"/><Relationship Id="rId30" Type="http://schemas.openxmlformats.org/officeDocument/2006/relationships/worksheet" Target="worksheets/sheet23.xml"/><Relationship Id="rId35" Type="http://schemas.openxmlformats.org/officeDocument/2006/relationships/worksheet" Target="worksheets/sheet27.xml"/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44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Nazanin" panose="00000400000000000000" pitchFamily="2" charset="-78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نمودار1- روند ضریب پوشش سازمان تامین اجتماعی طی</a:t>
            </a:r>
            <a:r>
              <a:rPr lang="en-US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 </a:t>
            </a:r>
            <a:r>
              <a: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سالهای 1402-1340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580384835395429E-2"/>
          <c:y val="0.12858311842435988"/>
          <c:w val="0.79040419917717608"/>
          <c:h val="0.75751638946642941"/>
        </c:manualLayout>
      </c:layout>
      <c:barChart>
        <c:barDir val="col"/>
        <c:grouping val="clustered"/>
        <c:varyColors val="0"/>
        <c:ser>
          <c:idx val="0"/>
          <c:order val="0"/>
          <c:tx>
            <c:v>تحت پوشش</c:v>
          </c:tx>
          <c:invertIfNegative val="0"/>
          <c:cat>
            <c:numRef>
              <c:f>'poshesh Zarib'!$A$3:$A$65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'poshesh Zarib'!$B$3:$B$65</c:f>
              <c:numCache>
                <c:formatCode>#,##0</c:formatCode>
                <c:ptCount val="63"/>
                <c:pt idx="0">
                  <c:v>1232622</c:v>
                </c:pt>
                <c:pt idx="1">
                  <c:v>1253760</c:v>
                </c:pt>
                <c:pt idx="2">
                  <c:v>1278827</c:v>
                </c:pt>
                <c:pt idx="3">
                  <c:v>1349352</c:v>
                </c:pt>
                <c:pt idx="4">
                  <c:v>1615578</c:v>
                </c:pt>
                <c:pt idx="5">
                  <c:v>1846072</c:v>
                </c:pt>
                <c:pt idx="6">
                  <c:v>2193461</c:v>
                </c:pt>
                <c:pt idx="7">
                  <c:v>2545461</c:v>
                </c:pt>
                <c:pt idx="8">
                  <c:v>2775005</c:v>
                </c:pt>
                <c:pt idx="9">
                  <c:v>2976726</c:v>
                </c:pt>
                <c:pt idx="10">
                  <c:v>3385618</c:v>
                </c:pt>
                <c:pt idx="11">
                  <c:v>4050453</c:v>
                </c:pt>
                <c:pt idx="12">
                  <c:v>4541240</c:v>
                </c:pt>
                <c:pt idx="13">
                  <c:v>5204152</c:v>
                </c:pt>
                <c:pt idx="14">
                  <c:v>5712289</c:v>
                </c:pt>
                <c:pt idx="15">
                  <c:v>6393980</c:v>
                </c:pt>
                <c:pt idx="16">
                  <c:v>6703866</c:v>
                </c:pt>
                <c:pt idx="17">
                  <c:v>6896559</c:v>
                </c:pt>
                <c:pt idx="18">
                  <c:v>6569564</c:v>
                </c:pt>
                <c:pt idx="19">
                  <c:v>6754135</c:v>
                </c:pt>
                <c:pt idx="20">
                  <c:v>7284200</c:v>
                </c:pt>
                <c:pt idx="21">
                  <c:v>7384803</c:v>
                </c:pt>
                <c:pt idx="22">
                  <c:v>8280390</c:v>
                </c:pt>
                <c:pt idx="23">
                  <c:v>8887329</c:v>
                </c:pt>
                <c:pt idx="24">
                  <c:v>9326795</c:v>
                </c:pt>
                <c:pt idx="25">
                  <c:v>8332795</c:v>
                </c:pt>
                <c:pt idx="26">
                  <c:v>9232003</c:v>
                </c:pt>
                <c:pt idx="27">
                  <c:v>10191861</c:v>
                </c:pt>
                <c:pt idx="28">
                  <c:v>11737176</c:v>
                </c:pt>
                <c:pt idx="29">
                  <c:v>12555968</c:v>
                </c:pt>
                <c:pt idx="30">
                  <c:v>14129509</c:v>
                </c:pt>
                <c:pt idx="31">
                  <c:v>15294870</c:v>
                </c:pt>
                <c:pt idx="32">
                  <c:v>16900463</c:v>
                </c:pt>
                <c:pt idx="33">
                  <c:v>18720792</c:v>
                </c:pt>
                <c:pt idx="34">
                  <c:v>20442452</c:v>
                </c:pt>
                <c:pt idx="35">
                  <c:v>22210740</c:v>
                </c:pt>
                <c:pt idx="36">
                  <c:v>23386000</c:v>
                </c:pt>
                <c:pt idx="37">
                  <c:v>24176000</c:v>
                </c:pt>
                <c:pt idx="38">
                  <c:v>24779490</c:v>
                </c:pt>
                <c:pt idx="39">
                  <c:v>25361451</c:v>
                </c:pt>
                <c:pt idx="40">
                  <c:v>26519287</c:v>
                </c:pt>
                <c:pt idx="41">
                  <c:v>26900482</c:v>
                </c:pt>
                <c:pt idx="42">
                  <c:v>27499577</c:v>
                </c:pt>
                <c:pt idx="43">
                  <c:v>27540689</c:v>
                </c:pt>
                <c:pt idx="44">
                  <c:v>27850403</c:v>
                </c:pt>
                <c:pt idx="45">
                  <c:v>27776257</c:v>
                </c:pt>
                <c:pt idx="46">
                  <c:v>27830916</c:v>
                </c:pt>
                <c:pt idx="47">
                  <c:v>29040678</c:v>
                </c:pt>
                <c:pt idx="48">
                  <c:v>30675472</c:v>
                </c:pt>
                <c:pt idx="49">
                  <c:v>32455446</c:v>
                </c:pt>
                <c:pt idx="50">
                  <c:v>34958052</c:v>
                </c:pt>
                <c:pt idx="51">
                  <c:v>37547508</c:v>
                </c:pt>
                <c:pt idx="52">
                  <c:v>39099380</c:v>
                </c:pt>
                <c:pt idx="53">
                  <c:v>40291664</c:v>
                </c:pt>
                <c:pt idx="54">
                  <c:v>41380799</c:v>
                </c:pt>
                <c:pt idx="55">
                  <c:v>41433151</c:v>
                </c:pt>
                <c:pt idx="56">
                  <c:v>42379629</c:v>
                </c:pt>
                <c:pt idx="57">
                  <c:v>42783183</c:v>
                </c:pt>
                <c:pt idx="58">
                  <c:v>43831886</c:v>
                </c:pt>
                <c:pt idx="59">
                  <c:v>44090020</c:v>
                </c:pt>
                <c:pt idx="60">
                  <c:v>45063283</c:v>
                </c:pt>
                <c:pt idx="61">
                  <c:v>46420553</c:v>
                </c:pt>
                <c:pt idx="62">
                  <c:v>48317709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F-4003-967C-CDC7515FE9E3}"/>
            </c:ext>
          </c:extLst>
        </c:ser>
        <c:ser>
          <c:idx val="1"/>
          <c:order val="1"/>
          <c:tx>
            <c:v>جمعیت کل کشور</c:v>
          </c:tx>
          <c:invertIfNegative val="0"/>
          <c:cat>
            <c:numRef>
              <c:f>'poshesh Zarib'!$A$3:$A$65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'poshesh Zarib'!$C$3:$C$65</c:f>
              <c:numCache>
                <c:formatCode>#,##0</c:formatCode>
                <c:ptCount val="63"/>
                <c:pt idx="0">
                  <c:v>22079000</c:v>
                </c:pt>
                <c:pt idx="1">
                  <c:v>22764000</c:v>
                </c:pt>
                <c:pt idx="2">
                  <c:v>23470000</c:v>
                </c:pt>
                <c:pt idx="3">
                  <c:v>24197000</c:v>
                </c:pt>
                <c:pt idx="4">
                  <c:v>24948000</c:v>
                </c:pt>
                <c:pt idx="5">
                  <c:v>25788722</c:v>
                </c:pt>
                <c:pt idx="6">
                  <c:v>26485000</c:v>
                </c:pt>
                <c:pt idx="7">
                  <c:v>27200000</c:v>
                </c:pt>
                <c:pt idx="8">
                  <c:v>27935000</c:v>
                </c:pt>
                <c:pt idx="9">
                  <c:v>28689000</c:v>
                </c:pt>
                <c:pt idx="10">
                  <c:v>29464000</c:v>
                </c:pt>
                <c:pt idx="11">
                  <c:v>30259000</c:v>
                </c:pt>
                <c:pt idx="12">
                  <c:v>31076000</c:v>
                </c:pt>
                <c:pt idx="13">
                  <c:v>31915000</c:v>
                </c:pt>
                <c:pt idx="14">
                  <c:v>32777000</c:v>
                </c:pt>
                <c:pt idx="15">
                  <c:v>33708744</c:v>
                </c:pt>
                <c:pt idx="16">
                  <c:v>35024000</c:v>
                </c:pt>
                <c:pt idx="17">
                  <c:v>36389000</c:v>
                </c:pt>
                <c:pt idx="18">
                  <c:v>37809000</c:v>
                </c:pt>
                <c:pt idx="19">
                  <c:v>39273000</c:v>
                </c:pt>
                <c:pt idx="20">
                  <c:v>40815000</c:v>
                </c:pt>
                <c:pt idx="21">
                  <c:v>42407000</c:v>
                </c:pt>
                <c:pt idx="22">
                  <c:v>44061000</c:v>
                </c:pt>
                <c:pt idx="23">
                  <c:v>45779000</c:v>
                </c:pt>
                <c:pt idx="24">
                  <c:v>47565000</c:v>
                </c:pt>
                <c:pt idx="25">
                  <c:v>49445010</c:v>
                </c:pt>
                <c:pt idx="26">
                  <c:v>50681000</c:v>
                </c:pt>
                <c:pt idx="27">
                  <c:v>51948000</c:v>
                </c:pt>
                <c:pt idx="28">
                  <c:v>53247000</c:v>
                </c:pt>
                <c:pt idx="29">
                  <c:v>54578000</c:v>
                </c:pt>
                <c:pt idx="30">
                  <c:v>55837163</c:v>
                </c:pt>
                <c:pt idx="31">
                  <c:v>56674000</c:v>
                </c:pt>
                <c:pt idx="32">
                  <c:v>57525000</c:v>
                </c:pt>
                <c:pt idx="33">
                  <c:v>58388000</c:v>
                </c:pt>
                <c:pt idx="34">
                  <c:v>59263000</c:v>
                </c:pt>
                <c:pt idx="35">
                  <c:v>60055488</c:v>
                </c:pt>
                <c:pt idx="36">
                  <c:v>61070000</c:v>
                </c:pt>
                <c:pt idx="37">
                  <c:v>62103000</c:v>
                </c:pt>
                <c:pt idx="38">
                  <c:v>63152000</c:v>
                </c:pt>
                <c:pt idx="39">
                  <c:v>64219000</c:v>
                </c:pt>
                <c:pt idx="40">
                  <c:v>65301000</c:v>
                </c:pt>
                <c:pt idx="41">
                  <c:v>66300000</c:v>
                </c:pt>
                <c:pt idx="42">
                  <c:v>67314000</c:v>
                </c:pt>
                <c:pt idx="43">
                  <c:v>68344000</c:v>
                </c:pt>
                <c:pt idx="44">
                  <c:v>69390000</c:v>
                </c:pt>
                <c:pt idx="45">
                  <c:v>70495782</c:v>
                </c:pt>
                <c:pt idx="46">
                  <c:v>71342000</c:v>
                </c:pt>
                <c:pt idx="47">
                  <c:v>72198000</c:v>
                </c:pt>
                <c:pt idx="48">
                  <c:v>73064000</c:v>
                </c:pt>
                <c:pt idx="49">
                  <c:v>73941000</c:v>
                </c:pt>
                <c:pt idx="50">
                  <c:v>75149669</c:v>
                </c:pt>
                <c:pt idx="51">
                  <c:v>76075000</c:v>
                </c:pt>
                <c:pt idx="52">
                  <c:v>77015000</c:v>
                </c:pt>
                <c:pt idx="53">
                  <c:v>77970000</c:v>
                </c:pt>
                <c:pt idx="54">
                  <c:v>78941000</c:v>
                </c:pt>
                <c:pt idx="55">
                  <c:v>79926270</c:v>
                </c:pt>
                <c:pt idx="56">
                  <c:v>81053000</c:v>
                </c:pt>
                <c:pt idx="57">
                  <c:v>81962000</c:v>
                </c:pt>
                <c:pt idx="58">
                  <c:v>82710000</c:v>
                </c:pt>
                <c:pt idx="59">
                  <c:v>83409000</c:v>
                </c:pt>
                <c:pt idx="60">
                  <c:v>84055000</c:v>
                </c:pt>
                <c:pt idx="61">
                  <c:v>84700000</c:v>
                </c:pt>
                <c:pt idx="62">
                  <c:v>85329000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F-4003-967C-CDC7515F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654624"/>
        <c:axId val="273044496"/>
      </c:barChart>
      <c:lineChart>
        <c:grouping val="standard"/>
        <c:varyColors val="0"/>
        <c:ser>
          <c:idx val="2"/>
          <c:order val="2"/>
          <c:tx>
            <c:v>ضریب پوشش</c:v>
          </c:tx>
          <c:val>
            <c:numRef>
              <c:f>'poshesh Zarib'!$D$3:$D$65</c:f>
              <c:numCache>
                <c:formatCode>0.00</c:formatCode>
                <c:ptCount val="63"/>
                <c:pt idx="0">
                  <c:v>5.5827800172109248</c:v>
                </c:pt>
                <c:pt idx="1">
                  <c:v>5.5076436478650503</c:v>
                </c:pt>
                <c:pt idx="2">
                  <c:v>5.4487729015764801</c:v>
                </c:pt>
                <c:pt idx="3">
                  <c:v>5.5765260156217717</c:v>
                </c:pt>
                <c:pt idx="4">
                  <c:v>6.4757816257816261</c:v>
                </c:pt>
                <c:pt idx="5">
                  <c:v>7.1584470141637881</c:v>
                </c:pt>
                <c:pt idx="6">
                  <c:v>8.2818991882197484</c:v>
                </c:pt>
                <c:pt idx="7">
                  <c:v>9.3583125000000003</c:v>
                </c:pt>
                <c:pt idx="8">
                  <c:v>9.9337927331304812</c:v>
                </c:pt>
                <c:pt idx="9">
                  <c:v>10.375844400292795</c:v>
                </c:pt>
                <c:pt idx="10">
                  <c:v>11.490693727939179</c:v>
                </c:pt>
                <c:pt idx="11">
                  <c:v>13.385944677616576</c:v>
                </c:pt>
                <c:pt idx="12">
                  <c:v>14.613335049555928</c:v>
                </c:pt>
                <c:pt idx="13">
                  <c:v>16.306288579038071</c:v>
                </c:pt>
                <c:pt idx="14">
                  <c:v>17.427735912377582</c:v>
                </c:pt>
                <c:pt idx="15">
                  <c:v>18.968312791482234</c:v>
                </c:pt>
                <c:pt idx="16">
                  <c:v>19.140777752398357</c:v>
                </c:pt>
                <c:pt idx="17">
                  <c:v>18.952318008189287</c:v>
                </c:pt>
                <c:pt idx="18">
                  <c:v>17.375661879446692</c:v>
                </c:pt>
                <c:pt idx="19">
                  <c:v>17.197909505258067</c:v>
                </c:pt>
                <c:pt idx="20">
                  <c:v>17.846870023275756</c:v>
                </c:pt>
                <c:pt idx="21">
                  <c:v>17.414113236022356</c:v>
                </c:pt>
                <c:pt idx="22">
                  <c:v>18.79301423027167</c:v>
                </c:pt>
                <c:pt idx="23">
                  <c:v>19.41354988094978</c:v>
                </c:pt>
                <c:pt idx="24">
                  <c:v>19.608525176074846</c:v>
                </c:pt>
                <c:pt idx="25">
                  <c:v>16.852651056193537</c:v>
                </c:pt>
                <c:pt idx="26">
                  <c:v>18.215905368875909</c:v>
                </c:pt>
                <c:pt idx="27">
                  <c:v>19.619352044352045</c:v>
                </c:pt>
                <c:pt idx="28">
                  <c:v>22.042886923206943</c:v>
                </c:pt>
                <c:pt idx="29">
                  <c:v>23.005548023012938</c:v>
                </c:pt>
                <c:pt idx="30">
                  <c:v>25.304847597647466</c:v>
                </c:pt>
                <c:pt idx="31">
                  <c:v>26.987454564703388</c:v>
                </c:pt>
                <c:pt idx="32">
                  <c:v>29.379335940895263</c:v>
                </c:pt>
                <c:pt idx="33">
                  <c:v>32.062738918955951</c:v>
                </c:pt>
                <c:pt idx="34">
                  <c:v>34.494460287194372</c:v>
                </c:pt>
                <c:pt idx="35">
                  <c:v>36.98369747657366</c:v>
                </c:pt>
                <c:pt idx="36">
                  <c:v>38.29376125757328</c:v>
                </c:pt>
                <c:pt idx="37">
                  <c:v>38.928876221760625</c:v>
                </c:pt>
                <c:pt idx="38">
                  <c:v>39.237854699771979</c:v>
                </c:pt>
                <c:pt idx="39">
                  <c:v>39.492130054968158</c:v>
                </c:pt>
                <c:pt idx="40">
                  <c:v>40.610843631797366</c:v>
                </c:pt>
                <c:pt idx="41">
                  <c:v>40.573879336349925</c:v>
                </c:pt>
                <c:pt idx="42">
                  <c:v>40.852685919719519</c:v>
                </c:pt>
                <c:pt idx="43">
                  <c:v>40.297157029146668</c:v>
                </c:pt>
                <c:pt idx="44">
                  <c:v>40.136046980832973</c:v>
                </c:pt>
                <c:pt idx="45">
                  <c:v>39.401303470894192</c:v>
                </c:pt>
                <c:pt idx="46">
                  <c:v>39.010563202601553</c:v>
                </c:pt>
                <c:pt idx="47">
                  <c:v>40.223659935178254</c:v>
                </c:pt>
                <c:pt idx="48">
                  <c:v>41.984386291470493</c:v>
                </c:pt>
                <c:pt idx="49">
                  <c:v>43.893707144885788</c:v>
                </c:pt>
                <c:pt idx="50">
                  <c:v>46.517905488046793</c:v>
                </c:pt>
                <c:pt idx="51">
                  <c:v>49.355909300032863</c:v>
                </c:pt>
                <c:pt idx="52">
                  <c:v>50.768525611893786</c:v>
                </c:pt>
                <c:pt idx="53">
                  <c:v>51.675854815954857</c:v>
                </c:pt>
                <c:pt idx="54">
                  <c:v>52.419907272519985</c:v>
                </c:pt>
                <c:pt idx="55">
                  <c:v>51.839215066585744</c:v>
                </c:pt>
                <c:pt idx="56">
                  <c:v>52.286317594660282</c:v>
                </c:pt>
                <c:pt idx="57">
                  <c:v>52.19880310387741</c:v>
                </c:pt>
                <c:pt idx="58">
                  <c:v>52.994663281344458</c:v>
                </c:pt>
                <c:pt idx="59">
                  <c:v>52.860027095397378</c:v>
                </c:pt>
                <c:pt idx="60">
                  <c:v>53.611662601867828</c:v>
                </c:pt>
                <c:pt idx="61">
                  <c:v>54.805847697756796</c:v>
                </c:pt>
                <c:pt idx="62">
                  <c:v>56.625190732341878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F-4003-967C-CDC7515F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4888"/>
        <c:axId val="273045280"/>
      </c:lineChart>
      <c:catAx>
        <c:axId val="160654624"/>
        <c:scaling>
          <c:orientation val="minMax"/>
        </c:scaling>
        <c:delete val="0"/>
        <c:axPos val="b"/>
        <c:numFmt formatCode="[$-3020000]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273044496"/>
        <c:crosses val="autoZero"/>
        <c:auto val="1"/>
        <c:lblAlgn val="ctr"/>
        <c:lblOffset val="100"/>
        <c:noMultiLvlLbl val="0"/>
      </c:catAx>
      <c:valAx>
        <c:axId val="273044496"/>
        <c:scaling>
          <c:orientation val="minMax"/>
        </c:scaling>
        <c:delete val="0"/>
        <c:axPos val="l"/>
        <c:majorGridlines/>
        <c:numFmt formatCode="[$-2000000]0" sourceLinked="0"/>
        <c:majorTickMark val="none"/>
        <c:minorTickMark val="none"/>
        <c:tickLblPos val="nextTo"/>
        <c:spPr>
          <a:ln w="9525">
            <a:noFill/>
          </a:ln>
        </c:spPr>
        <c:crossAx val="160654624"/>
        <c:crosses val="autoZero"/>
        <c:crossBetween val="between"/>
      </c:valAx>
      <c:catAx>
        <c:axId val="27304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045280"/>
        <c:crosses val="autoZero"/>
        <c:auto val="1"/>
        <c:lblAlgn val="ctr"/>
        <c:lblOffset val="100"/>
        <c:noMultiLvlLbl val="0"/>
      </c:catAx>
      <c:valAx>
        <c:axId val="273045280"/>
        <c:scaling>
          <c:orientation val="minMax"/>
        </c:scaling>
        <c:delete val="0"/>
        <c:axPos val="r"/>
        <c:numFmt formatCode="[$-3020000]General" sourceLinked="0"/>
        <c:majorTickMark val="out"/>
        <c:minorTickMark val="none"/>
        <c:tickLblPos val="nextTo"/>
        <c:crossAx val="27304488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1077268690526821"/>
          <c:y val="0.94321056260721037"/>
          <c:w val="0.33008064336711451"/>
          <c:h val="3.527749625478861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200">
                <a:cs typeface="B Titr" panose="00000700000000000000" pitchFamily="2" charset="-78"/>
              </a:rPr>
              <a:t>نمودار</a:t>
            </a:r>
            <a:r>
              <a:rPr lang="fa-IR" sz="1200" baseline="0">
                <a:cs typeface="B Titr" panose="00000700000000000000" pitchFamily="2" charset="-78"/>
              </a:rPr>
              <a:t> 9 -م</a:t>
            </a:r>
            <a:r>
              <a:rPr lang="fa-IR" sz="1200">
                <a:cs typeface="B Titr" panose="00000700000000000000" pitchFamily="2" charset="-78"/>
              </a:rPr>
              <a:t>قایسه مبلغ مستمری (بدون مزایای جانبی) انواع مستمری بگیران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MostamariOld!$D$2</c:f>
              <c:strCache>
                <c:ptCount val="1"/>
                <c:pt idx="0">
                  <c:v>میانگین مستمری بازنشستگان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MostamariOld!$A$3:$A$14</c:f>
              <c:numCache>
                <c:formatCode>General</c:formatCode>
                <c:ptCount val="12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</c:numCache>
            </c:numRef>
          </c:cat>
          <c:val>
            <c:numRef>
              <c:f>MostamariOld!$D$3:$D$14</c:f>
              <c:numCache>
                <c:formatCode>#,##0</c:formatCode>
                <c:ptCount val="12"/>
                <c:pt idx="0">
                  <c:v>5088352</c:v>
                </c:pt>
                <c:pt idx="1">
                  <c:v>6100637</c:v>
                </c:pt>
                <c:pt idx="2">
                  <c:v>7690474</c:v>
                </c:pt>
                <c:pt idx="3">
                  <c:v>9561009.9390439913</c:v>
                </c:pt>
                <c:pt idx="4">
                  <c:v>11076995</c:v>
                </c:pt>
                <c:pt idx="5">
                  <c:v>12716326</c:v>
                </c:pt>
                <c:pt idx="6">
                  <c:v>14506945.565387873</c:v>
                </c:pt>
                <c:pt idx="7">
                  <c:v>16651018.945405573</c:v>
                </c:pt>
                <c:pt idx="8">
                  <c:v>21235921.33863667</c:v>
                </c:pt>
                <c:pt idx="9">
                  <c:v>25886534.690789271</c:v>
                </c:pt>
                <c:pt idx="10">
                  <c:v>34999673.405307397</c:v>
                </c:pt>
                <c:pt idx="11">
                  <c:v>63775640.528686121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6-444D-AFAD-6B2545539CE7}"/>
            </c:ext>
          </c:extLst>
        </c:ser>
        <c:ser>
          <c:idx val="2"/>
          <c:order val="1"/>
          <c:tx>
            <c:strRef>
              <c:f>MostamariOld!$F$2</c:f>
              <c:strCache>
                <c:ptCount val="1"/>
                <c:pt idx="0">
                  <c:v>میانگین مستمری ازکارافتادگان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572851512735612E-2"/>
                  <c:y val="2.778485135887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6-444D-AFAD-6B2545539CE7}"/>
                </c:ext>
              </c:extLst>
            </c:dLbl>
            <c:dLbl>
              <c:idx val="1"/>
              <c:layout>
                <c:manualLayout>
                  <c:x val="-2.3465817559403978E-2"/>
                  <c:y val="3.4459859157335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6-444D-AFAD-6B2545539CE7}"/>
                </c:ext>
              </c:extLst>
            </c:dLbl>
            <c:dLbl>
              <c:idx val="2"/>
              <c:layout>
                <c:manualLayout>
                  <c:x val="-2.6727794923849524E-2"/>
                  <c:y val="3.7797363056564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6-444D-AFAD-6B2545539CE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MostamariOld!$A$3:$A$14</c:f>
              <c:numCache>
                <c:formatCode>General</c:formatCode>
                <c:ptCount val="12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</c:numCache>
            </c:numRef>
          </c:cat>
          <c:val>
            <c:numRef>
              <c:f>MostamariOld!$F$3:$F$14</c:f>
              <c:numCache>
                <c:formatCode>#,##0</c:formatCode>
                <c:ptCount val="12"/>
                <c:pt idx="0">
                  <c:v>3100378</c:v>
                </c:pt>
                <c:pt idx="1">
                  <c:v>3655212</c:v>
                </c:pt>
                <c:pt idx="2">
                  <c:v>4565460.5518451808</c:v>
                </c:pt>
                <c:pt idx="3">
                  <c:v>5695854.4598924937</c:v>
                </c:pt>
                <c:pt idx="4">
                  <c:v>6615177</c:v>
                </c:pt>
                <c:pt idx="5">
                  <c:v>7559803</c:v>
                </c:pt>
                <c:pt idx="6">
                  <c:v>8664611.421484353</c:v>
                </c:pt>
                <c:pt idx="7">
                  <c:v>10290510.286984917</c:v>
                </c:pt>
                <c:pt idx="8">
                  <c:v>14263023.881695092</c:v>
                </c:pt>
                <c:pt idx="9">
                  <c:v>17929543.107493997</c:v>
                </c:pt>
                <c:pt idx="10">
                  <c:v>24883184.597915176</c:v>
                </c:pt>
                <c:pt idx="11">
                  <c:v>43222716.224116042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E6-444D-AFAD-6B2545539CE7}"/>
            </c:ext>
          </c:extLst>
        </c:ser>
        <c:ser>
          <c:idx val="3"/>
          <c:order val="2"/>
          <c:tx>
            <c:strRef>
              <c:f>MostamariOld!$H$2</c:f>
              <c:strCache>
                <c:ptCount val="1"/>
                <c:pt idx="0">
                  <c:v>میانگین مستمری فوت شدگان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6-444D-AFAD-6B2545539CE7}"/>
                </c:ext>
              </c:extLst>
            </c:dLbl>
            <c:dLbl>
              <c:idx val="1"/>
              <c:layout>
                <c:manualLayout>
                  <c:x val="-1.8409752644513302E-2"/>
                  <c:y val="-2.110958076483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E6-444D-AFAD-6B2545539CE7}"/>
                </c:ext>
              </c:extLst>
            </c:dLbl>
            <c:dLbl>
              <c:idx val="2"/>
              <c:layout>
                <c:manualLayout>
                  <c:x val="-2.1671730008958879E-2"/>
                  <c:y val="-2.4447084664064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6-444D-AFAD-6B2545539CE7}"/>
                </c:ext>
              </c:extLst>
            </c:dLbl>
            <c:dLbl>
              <c:idx val="3"/>
              <c:layout>
                <c:manualLayout>
                  <c:x val="-2.1671730008958879E-2"/>
                  <c:y val="-2.778458856329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E6-444D-AFAD-6B2545539CE7}"/>
                </c:ext>
              </c:extLst>
            </c:dLbl>
            <c:dLbl>
              <c:idx val="4"/>
              <c:layout>
                <c:manualLayout>
                  <c:x val="-2.1671730008958938E-2"/>
                  <c:y val="-3.112209246252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6-444D-AFAD-6B2545539CE7}"/>
                </c:ext>
              </c:extLst>
            </c:dLbl>
            <c:dLbl>
              <c:idx val="5"/>
              <c:layout>
                <c:manualLayout>
                  <c:x val="-2.6564696055627245E-2"/>
                  <c:y val="-2.778458856329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E6-444D-AFAD-6B2545539CE7}"/>
                </c:ext>
              </c:extLst>
            </c:dLbl>
            <c:dLbl>
              <c:idx val="6"/>
              <c:layout>
                <c:manualLayout>
                  <c:x val="-3.1535230382930456E-2"/>
                  <c:y val="-3.1122092462523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E6-444D-AFAD-6B2545539CE7}"/>
                </c:ext>
              </c:extLst>
            </c:dLbl>
            <c:dLbl>
              <c:idx val="7"/>
              <c:layout>
                <c:manualLayout>
                  <c:x val="-3.6428196429598825E-2"/>
                  <c:y val="-3.4459596361752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E6-444D-AFAD-6B2545539CE7}"/>
                </c:ext>
              </c:extLst>
            </c:dLbl>
            <c:dLbl>
              <c:idx val="8"/>
              <c:layout>
                <c:manualLayout>
                  <c:x val="-3.1535230382930456E-2"/>
                  <c:y val="-4.113460416021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E6-444D-AFAD-6B2545539CE7}"/>
                </c:ext>
              </c:extLst>
            </c:dLbl>
            <c:dLbl>
              <c:idx val="9"/>
              <c:layout>
                <c:manualLayout>
                  <c:x val="-3.6428196429598825E-2"/>
                  <c:y val="-3.4459596361752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E6-444D-AFAD-6B2545539CE7}"/>
                </c:ext>
              </c:extLst>
            </c:dLbl>
            <c:dLbl>
              <c:idx val="10"/>
              <c:layout>
                <c:manualLayout>
                  <c:x val="-2.9904241700707671E-2"/>
                  <c:y val="-3.7797100260982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E6-444D-AFAD-6B2545539CE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MostamariOld!$A$3:$A$14</c:f>
              <c:numCache>
                <c:formatCode>General</c:formatCode>
                <c:ptCount val="12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</c:numCache>
            </c:numRef>
          </c:cat>
          <c:val>
            <c:numRef>
              <c:f>MostamariOld!$H$3:$H$14</c:f>
              <c:numCache>
                <c:formatCode>#,##0</c:formatCode>
                <c:ptCount val="12"/>
                <c:pt idx="0">
                  <c:v>3626542</c:v>
                </c:pt>
                <c:pt idx="1">
                  <c:v>4357649</c:v>
                </c:pt>
                <c:pt idx="2">
                  <c:v>5431275</c:v>
                </c:pt>
                <c:pt idx="3">
                  <c:v>6922711.0901846513</c:v>
                </c:pt>
                <c:pt idx="4">
                  <c:v>7970050</c:v>
                </c:pt>
                <c:pt idx="5">
                  <c:v>8983930</c:v>
                </c:pt>
                <c:pt idx="6">
                  <c:v>10175902.985604415</c:v>
                </c:pt>
                <c:pt idx="7">
                  <c:v>12145555.351158142</c:v>
                </c:pt>
                <c:pt idx="8">
                  <c:v>15852950.711037247</c:v>
                </c:pt>
                <c:pt idx="9">
                  <c:v>20101130.049265146</c:v>
                </c:pt>
                <c:pt idx="10">
                  <c:v>27604278.503477905</c:v>
                </c:pt>
                <c:pt idx="11">
                  <c:v>51190111.768527113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3E6-444D-AFAD-6B2545539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088799"/>
        <c:axId val="811340479"/>
      </c:lineChart>
      <c:catAx>
        <c:axId val="8090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PW-Hosseini" pitchFamily="2" charset="0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11340479"/>
        <c:crosses val="autoZero"/>
        <c:auto val="1"/>
        <c:lblAlgn val="ctr"/>
        <c:lblOffset val="100"/>
        <c:noMultiLvlLbl val="0"/>
      </c:catAx>
      <c:valAx>
        <c:axId val="81134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PW-Hosseini" pitchFamily="2" charset="0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09088799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r>
                    <a:rPr lang="fa-IR"/>
                    <a:t>میلیون ریال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baseline="0">
                <a:latin typeface="IRANSans" panose="020B0506030804020204" pitchFamily="34" charset="-78"/>
              </a:defRPr>
            </a:pPr>
            <a:r>
              <a:rPr lang="fa-IR" sz="1200" baseline="0">
                <a:latin typeface="IPT Nazanin" panose="00000400000000000000" pitchFamily="2" charset="2"/>
                <a:cs typeface="B Titr" panose="00000700000000000000" pitchFamily="2" charset="-78"/>
              </a:rPr>
              <a:t>نمودار 2- ضریب نفوذ بیمه شدگان اصلی  طی سالهای 1402-1340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272925499697227E-2"/>
          <c:y val="8.0534508658115844E-2"/>
          <c:w val="0.78133000669905384"/>
          <c:h val="0.79149053075912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NofoozZarib!$B$2</c:f>
              <c:strCache>
                <c:ptCount val="1"/>
                <c:pt idx="0">
                  <c:v>تعداد بیمه شده اصلی</c:v>
                </c:pt>
              </c:strCache>
            </c:strRef>
          </c:tx>
          <c:invertIfNegative val="0"/>
          <c:cat>
            <c:numRef>
              <c:f>NofoozZarib!$A$3:$A$65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NofoozZarib!$B$3:$B$65</c:f>
              <c:numCache>
                <c:formatCode>#,##0</c:formatCode>
                <c:ptCount val="63"/>
                <c:pt idx="0">
                  <c:v>306130</c:v>
                </c:pt>
                <c:pt idx="1">
                  <c:v>309596</c:v>
                </c:pt>
                <c:pt idx="2">
                  <c:v>312614</c:v>
                </c:pt>
                <c:pt idx="3">
                  <c:v>329026</c:v>
                </c:pt>
                <c:pt idx="4">
                  <c:v>394813</c:v>
                </c:pt>
                <c:pt idx="5">
                  <c:v>451578</c:v>
                </c:pt>
                <c:pt idx="6">
                  <c:v>539862</c:v>
                </c:pt>
                <c:pt idx="7">
                  <c:v>627017</c:v>
                </c:pt>
                <c:pt idx="8">
                  <c:v>683496</c:v>
                </c:pt>
                <c:pt idx="9">
                  <c:v>732017</c:v>
                </c:pt>
                <c:pt idx="10">
                  <c:v>833584</c:v>
                </c:pt>
                <c:pt idx="11">
                  <c:v>1001740</c:v>
                </c:pt>
                <c:pt idx="12">
                  <c:v>1122911</c:v>
                </c:pt>
                <c:pt idx="13">
                  <c:v>1289791</c:v>
                </c:pt>
                <c:pt idx="14">
                  <c:v>1520951</c:v>
                </c:pt>
                <c:pt idx="15">
                  <c:v>1688310</c:v>
                </c:pt>
                <c:pt idx="16">
                  <c:v>1765526</c:v>
                </c:pt>
                <c:pt idx="17">
                  <c:v>1811736</c:v>
                </c:pt>
                <c:pt idx="18">
                  <c:v>1697478</c:v>
                </c:pt>
                <c:pt idx="19">
                  <c:v>1727574</c:v>
                </c:pt>
                <c:pt idx="20">
                  <c:v>1746740</c:v>
                </c:pt>
                <c:pt idx="21">
                  <c:v>1758319</c:v>
                </c:pt>
                <c:pt idx="22">
                  <c:v>1973615</c:v>
                </c:pt>
                <c:pt idx="23">
                  <c:v>2121012</c:v>
                </c:pt>
                <c:pt idx="24">
                  <c:v>2223397</c:v>
                </c:pt>
                <c:pt idx="25">
                  <c:v>1956514</c:v>
                </c:pt>
                <c:pt idx="26">
                  <c:v>2180340</c:v>
                </c:pt>
                <c:pt idx="27">
                  <c:v>2423974</c:v>
                </c:pt>
                <c:pt idx="28">
                  <c:v>2779138</c:v>
                </c:pt>
                <c:pt idx="29">
                  <c:v>2978457</c:v>
                </c:pt>
                <c:pt idx="30">
                  <c:v>3318192</c:v>
                </c:pt>
                <c:pt idx="31">
                  <c:v>3579970</c:v>
                </c:pt>
                <c:pt idx="32">
                  <c:v>3894654</c:v>
                </c:pt>
                <c:pt idx="33">
                  <c:v>4230725</c:v>
                </c:pt>
                <c:pt idx="34">
                  <c:v>4819859</c:v>
                </c:pt>
                <c:pt idx="35">
                  <c:v>5100535</c:v>
                </c:pt>
                <c:pt idx="36">
                  <c:v>5625038</c:v>
                </c:pt>
                <c:pt idx="37">
                  <c:v>5849456</c:v>
                </c:pt>
                <c:pt idx="38">
                  <c:v>5943708</c:v>
                </c:pt>
                <c:pt idx="39">
                  <c:v>6059167</c:v>
                </c:pt>
                <c:pt idx="40">
                  <c:v>6357913</c:v>
                </c:pt>
                <c:pt idx="41">
                  <c:v>6578249</c:v>
                </c:pt>
                <c:pt idx="42">
                  <c:v>6888154</c:v>
                </c:pt>
                <c:pt idx="43">
                  <c:v>7161867</c:v>
                </c:pt>
                <c:pt idx="44">
                  <c:v>7474726</c:v>
                </c:pt>
                <c:pt idx="45">
                  <c:v>7512024</c:v>
                </c:pt>
                <c:pt idx="46">
                  <c:v>8442492</c:v>
                </c:pt>
                <c:pt idx="47">
                  <c:v>9152243</c:v>
                </c:pt>
                <c:pt idx="48">
                  <c:v>9917542</c:v>
                </c:pt>
                <c:pt idx="49">
                  <c:v>10573705</c:v>
                </c:pt>
                <c:pt idx="50">
                  <c:v>11497089</c:v>
                </c:pt>
                <c:pt idx="51">
                  <c:v>12286683</c:v>
                </c:pt>
                <c:pt idx="52">
                  <c:v>12808047</c:v>
                </c:pt>
                <c:pt idx="53">
                  <c:v>13344498</c:v>
                </c:pt>
                <c:pt idx="54">
                  <c:v>13711726</c:v>
                </c:pt>
                <c:pt idx="55">
                  <c:v>13779620</c:v>
                </c:pt>
                <c:pt idx="56">
                  <c:v>13982954</c:v>
                </c:pt>
                <c:pt idx="57">
                  <c:v>14029193</c:v>
                </c:pt>
                <c:pt idx="58">
                  <c:v>14373260</c:v>
                </c:pt>
                <c:pt idx="59">
                  <c:v>14584801</c:v>
                </c:pt>
                <c:pt idx="60">
                  <c:v>15130015</c:v>
                </c:pt>
                <c:pt idx="61">
                  <c:v>15557137</c:v>
                </c:pt>
                <c:pt idx="62">
                  <c:v>16305132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0-4E13-9B01-B1CF4EFFA60C}"/>
            </c:ext>
          </c:extLst>
        </c:ser>
        <c:ser>
          <c:idx val="1"/>
          <c:order val="1"/>
          <c:tx>
            <c:v>جمعیت شاغل کشور</c:v>
          </c:tx>
          <c:invertIfNegative val="0"/>
          <c:cat>
            <c:numRef>
              <c:f>NofoozZarib!$A$3:$A$65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NofoozZarib!$C$3:$C$65</c:f>
              <c:numCache>
                <c:formatCode>#,##0</c:formatCode>
                <c:ptCount val="63"/>
                <c:pt idx="0">
                  <c:v>6477886.9420580063</c:v>
                </c:pt>
                <c:pt idx="1">
                  <c:v>6598298.2089976659</c:v>
                </c:pt>
                <c:pt idx="2">
                  <c:v>6720947.68622653</c:v>
                </c:pt>
                <c:pt idx="3">
                  <c:v>6845876.9777026502</c:v>
                </c:pt>
                <c:pt idx="4">
                  <c:v>6973128.4607204041</c:v>
                </c:pt>
                <c:pt idx="5">
                  <c:v>7116000</c:v>
                </c:pt>
                <c:pt idx="6">
                  <c:v>7268999.998788001</c:v>
                </c:pt>
                <c:pt idx="7">
                  <c:v>7425289.626528943</c:v>
                </c:pt>
                <c:pt idx="8">
                  <c:v>7584939.6130184717</c:v>
                </c:pt>
                <c:pt idx="9">
                  <c:v>7748022.2088024626</c:v>
                </c:pt>
                <c:pt idx="10">
                  <c:v>7914611.2178744385</c:v>
                </c:pt>
                <c:pt idx="11">
                  <c:v>8084782.0310759973</c:v>
                </c:pt>
                <c:pt idx="12">
                  <c:v>8258611.6602153834</c:v>
                </c:pt>
                <c:pt idx="13">
                  <c:v>8436178.7729196437</c:v>
                </c:pt>
                <c:pt idx="14">
                  <c:v>8617563.7282361221</c:v>
                </c:pt>
                <c:pt idx="15">
                  <c:v>8799000</c:v>
                </c:pt>
                <c:pt idx="16">
                  <c:v>8999272.727948999</c:v>
                </c:pt>
                <c:pt idx="17">
                  <c:v>9204103.8336182088</c:v>
                </c:pt>
                <c:pt idx="18">
                  <c:v>9413597.0695637204</c:v>
                </c:pt>
                <c:pt idx="19">
                  <c:v>9627858.5498380959</c:v>
                </c:pt>
                <c:pt idx="20">
                  <c:v>9846996.8037400357</c:v>
                </c:pt>
                <c:pt idx="21">
                  <c:v>10071122.830787439</c:v>
                </c:pt>
                <c:pt idx="22">
                  <c:v>10300350.15694169</c:v>
                </c:pt>
                <c:pt idx="23">
                  <c:v>10534794.892111667</c:v>
                </c:pt>
                <c:pt idx="24">
                  <c:v>10774575.788966579</c:v>
                </c:pt>
                <c:pt idx="25">
                  <c:v>11002000</c:v>
                </c:pt>
                <c:pt idx="26">
                  <c:v>11351166.667307999</c:v>
                </c:pt>
                <c:pt idx="27">
                  <c:v>11711414.716324685</c:v>
                </c:pt>
                <c:pt idx="28">
                  <c:v>12083095.83302719</c:v>
                </c:pt>
                <c:pt idx="29">
                  <c:v>12466572.864728814</c:v>
                </c:pt>
                <c:pt idx="30">
                  <c:v>13097000</c:v>
                </c:pt>
                <c:pt idx="31">
                  <c:v>13342833.335594</c:v>
                </c:pt>
                <c:pt idx="32">
                  <c:v>13593281.012555433</c:v>
                </c:pt>
                <c:pt idx="33">
                  <c:v>13848429.643003862</c:v>
                </c:pt>
                <c:pt idx="34">
                  <c:v>14108367.464785833</c:v>
                </c:pt>
                <c:pt idx="35">
                  <c:v>14572000</c:v>
                </c:pt>
                <c:pt idx="36">
                  <c:v>15108727.270159997</c:v>
                </c:pt>
                <c:pt idx="37">
                  <c:v>15665223.697781799</c:v>
                </c:pt>
                <c:pt idx="38">
                  <c:v>16242217.435892981</c:v>
                </c:pt>
                <c:pt idx="39">
                  <c:v>16840463.457421388</c:v>
                </c:pt>
                <c:pt idx="40">
                  <c:v>17460744.543046627</c:v>
                </c:pt>
                <c:pt idx="41">
                  <c:v>18103872.305436864</c:v>
                </c:pt>
                <c:pt idx="42">
                  <c:v>18770688.251211111</c:v>
                </c:pt>
                <c:pt idx="43">
                  <c:v>19462064.882016551</c:v>
                </c:pt>
                <c:pt idx="44">
                  <c:v>20178906.836161591</c:v>
                </c:pt>
                <c:pt idx="45">
                  <c:v>20476000</c:v>
                </c:pt>
                <c:pt idx="46">
                  <c:v>21092000</c:v>
                </c:pt>
                <c:pt idx="47">
                  <c:v>20500000</c:v>
                </c:pt>
                <c:pt idx="48">
                  <c:v>21001000</c:v>
                </c:pt>
                <c:pt idx="49">
                  <c:v>20657000</c:v>
                </c:pt>
                <c:pt idx="50">
                  <c:v>20510000</c:v>
                </c:pt>
                <c:pt idx="51">
                  <c:v>20628225</c:v>
                </c:pt>
                <c:pt idx="52">
                  <c:v>21346179</c:v>
                </c:pt>
                <c:pt idx="53">
                  <c:v>21304302</c:v>
                </c:pt>
                <c:pt idx="54">
                  <c:v>21972084</c:v>
                </c:pt>
                <c:pt idx="55">
                  <c:v>22588052</c:v>
                </c:pt>
                <c:pt idx="56">
                  <c:v>23378613</c:v>
                </c:pt>
                <c:pt idx="57">
                  <c:v>23813045</c:v>
                </c:pt>
                <c:pt idx="58">
                  <c:v>24273000</c:v>
                </c:pt>
                <c:pt idx="59">
                  <c:v>23263047</c:v>
                </c:pt>
                <c:pt idx="60">
                  <c:v>23447452</c:v>
                </c:pt>
                <c:pt idx="61">
                  <c:v>23715810</c:v>
                </c:pt>
                <c:pt idx="62">
                  <c:v>24490182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0-4E13-9B01-B1CF4EFF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3046064"/>
        <c:axId val="273046456"/>
      </c:barChart>
      <c:lineChart>
        <c:grouping val="standard"/>
        <c:varyColors val="0"/>
        <c:ser>
          <c:idx val="2"/>
          <c:order val="2"/>
          <c:tx>
            <c:v>ضریب نفوذ بیمه ای </c:v>
          </c:tx>
          <c:cat>
            <c:numRef>
              <c:f>NofoozZarib!$A$3:$A$54</c:f>
              <c:numCache>
                <c:formatCode>General</c:formatCode>
                <c:ptCount val="52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</c:numCache>
            </c:numRef>
          </c:cat>
          <c:val>
            <c:numRef>
              <c:f>NofoozZarib!$D$3:$D$65</c:f>
              <c:numCache>
                <c:formatCode>0.00</c:formatCode>
                <c:ptCount val="63"/>
                <c:pt idx="0">
                  <c:v>4.7257694173764531</c:v>
                </c:pt>
                <c:pt idx="1">
                  <c:v>4.6920583185801492</c:v>
                </c:pt>
                <c:pt idx="2">
                  <c:v>4.6513380938918871</c:v>
                </c:pt>
                <c:pt idx="3">
                  <c:v>4.8061921222314314</c:v>
                </c:pt>
                <c:pt idx="4">
                  <c:v>5.6619206461487055</c:v>
                </c:pt>
                <c:pt idx="5">
                  <c:v>6.3459527824620565</c:v>
                </c:pt>
                <c:pt idx="6">
                  <c:v>7.4269087919935899</c:v>
                </c:pt>
                <c:pt idx="7">
                  <c:v>8.4443440126537936</c:v>
                </c:pt>
                <c:pt idx="8">
                  <c:v>9.0112253343042603</c:v>
                </c:pt>
                <c:pt idx="9">
                  <c:v>9.4477917108750891</c:v>
                </c:pt>
                <c:pt idx="10">
                  <c:v>10.532216644039639</c:v>
                </c:pt>
                <c:pt idx="11">
                  <c:v>12.390439175101413</c:v>
                </c:pt>
                <c:pt idx="12">
                  <c:v>13.596849521445046</c:v>
                </c:pt>
                <c:pt idx="13">
                  <c:v>15.288805924078602</c:v>
                </c:pt>
                <c:pt idx="14">
                  <c:v>17.649431416636759</c:v>
                </c:pt>
                <c:pt idx="15">
                  <c:v>19.187521309239685</c:v>
                </c:pt>
                <c:pt idx="16">
                  <c:v>19.618540890719029</c:v>
                </c:pt>
                <c:pt idx="17">
                  <c:v>19.684002188052148</c:v>
                </c:pt>
                <c:pt idx="18">
                  <c:v>18.032193086831054</c:v>
                </c:pt>
                <c:pt idx="19">
                  <c:v>17.943491702306442</c:v>
                </c:pt>
                <c:pt idx="20">
                  <c:v>17.738809454437543</c:v>
                </c:pt>
                <c:pt idx="21">
                  <c:v>17.459016532146901</c:v>
                </c:pt>
                <c:pt idx="22">
                  <c:v>19.160659297295116</c:v>
                </c:pt>
                <c:pt idx="23">
                  <c:v>20.133396252338898</c:v>
                </c:pt>
                <c:pt idx="24">
                  <c:v>20.635587363697521</c:v>
                </c:pt>
                <c:pt idx="25">
                  <c:v>17.783257589529178</c:v>
                </c:pt>
                <c:pt idx="26">
                  <c:v>19.208069654016292</c:v>
                </c:pt>
                <c:pt idx="27">
                  <c:v>20.697533634610281</c:v>
                </c:pt>
                <c:pt idx="28">
                  <c:v>23.000214832391507</c:v>
                </c:pt>
                <c:pt idx="29">
                  <c:v>23.891546075400015</c:v>
                </c:pt>
                <c:pt idx="30">
                  <c:v>25.335511949301363</c:v>
                </c:pt>
                <c:pt idx="31">
                  <c:v>26.830658151517905</c:v>
                </c:pt>
                <c:pt idx="32">
                  <c:v>28.651316752759715</c:v>
                </c:pt>
                <c:pt idx="33">
                  <c:v>30.55021478292548</c:v>
                </c:pt>
                <c:pt idx="34">
                  <c:v>34.163123494126864</c:v>
                </c:pt>
                <c:pt idx="35">
                  <c:v>35.002298929453744</c:v>
                </c:pt>
                <c:pt idx="36">
                  <c:v>37.230389426047481</c:v>
                </c:pt>
                <c:pt idx="37">
                  <c:v>37.340392405812153</c:v>
                </c:pt>
                <c:pt idx="38">
                  <c:v>36.594190562091939</c:v>
                </c:pt>
                <c:pt idx="39">
                  <c:v>35.979811454237606</c:v>
                </c:pt>
                <c:pt idx="40">
                  <c:v>36.412611067790372</c:v>
                </c:pt>
                <c:pt idx="41">
                  <c:v>36.3361433897457</c:v>
                </c:pt>
                <c:pt idx="42">
                  <c:v>36.696331577269511</c:v>
                </c:pt>
                <c:pt idx="43">
                  <c:v>36.79911172538403</c:v>
                </c:pt>
                <c:pt idx="44">
                  <c:v>37.042274195968453</c:v>
                </c:pt>
                <c:pt idx="45">
                  <c:v>36.686970111349872</c:v>
                </c:pt>
                <c:pt idx="46">
                  <c:v>40.026986535179212</c:v>
                </c:pt>
                <c:pt idx="47">
                  <c:v>44.645087804878045</c:v>
                </c:pt>
                <c:pt idx="48">
                  <c:v>47.22414170753774</c:v>
                </c:pt>
                <c:pt idx="49">
                  <c:v>51.187031030643368</c:v>
                </c:pt>
                <c:pt idx="50">
                  <c:v>56.056016577279379</c:v>
                </c:pt>
                <c:pt idx="51">
                  <c:v>59.562482957210328</c:v>
                </c:pt>
                <c:pt idx="52">
                  <c:v>60.001590917044211</c:v>
                </c:pt>
                <c:pt idx="53">
                  <c:v>62.637574326537425</c:v>
                </c:pt>
                <c:pt idx="54">
                  <c:v>62.405213815858339</c:v>
                </c:pt>
                <c:pt idx="55">
                  <c:v>61.004021063879257</c:v>
                </c:pt>
                <c:pt idx="56">
                  <c:v>59.810879285268129</c:v>
                </c:pt>
                <c:pt idx="57">
                  <c:v>58.913897823650863</c:v>
                </c:pt>
                <c:pt idx="58">
                  <c:v>59.215012565401892</c:v>
                </c:pt>
                <c:pt idx="59">
                  <c:v>62.695144793371213</c:v>
                </c:pt>
                <c:pt idx="60">
                  <c:v>64.527331157347078</c:v>
                </c:pt>
                <c:pt idx="61">
                  <c:v>65.598168479170653</c:v>
                </c:pt>
                <c:pt idx="62">
                  <c:v>66.578239394055956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0-4E13-9B01-B1CF4EFF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6848"/>
        <c:axId val="273047240"/>
      </c:lineChart>
      <c:dateAx>
        <c:axId val="273046064"/>
        <c:scaling>
          <c:orientation val="minMax"/>
        </c:scaling>
        <c:delete val="0"/>
        <c:axPos val="b"/>
        <c:numFmt formatCode="[$-3020000]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3046456"/>
        <c:crosses val="autoZero"/>
        <c:auto val="0"/>
        <c:lblOffset val="100"/>
        <c:baseTimeUnit val="days"/>
      </c:dateAx>
      <c:valAx>
        <c:axId val="273046456"/>
        <c:scaling>
          <c:orientation val="minMax"/>
        </c:scaling>
        <c:delete val="0"/>
        <c:axPos val="l"/>
        <c:majorGridlines/>
        <c:numFmt formatCode="[$-2000000]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273046064"/>
        <c:crosses val="autoZero"/>
        <c:crossBetween val="between"/>
      </c:valAx>
      <c:catAx>
        <c:axId val="273046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نفر</a:t>
                </a:r>
              </a:p>
            </c:rich>
          </c:tx>
          <c:layout>
            <c:manualLayout>
              <c:xMode val="edge"/>
              <c:yMode val="edge"/>
              <c:x val="2.7206783767413922E-2"/>
              <c:y val="1.826424998761947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73047240"/>
        <c:crosses val="autoZero"/>
        <c:auto val="1"/>
        <c:lblAlgn val="ctr"/>
        <c:lblOffset val="100"/>
        <c:noMultiLvlLbl val="0"/>
      </c:catAx>
      <c:valAx>
        <c:axId val="2730472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a-IR"/>
                  <a:t>درصد</a:t>
                </a:r>
              </a:p>
            </c:rich>
          </c:tx>
          <c:layout>
            <c:manualLayout>
              <c:xMode val="edge"/>
              <c:yMode val="edge"/>
              <c:x val="0.85553065308842724"/>
              <c:y val="1.8916259855202167E-2"/>
            </c:manualLayout>
          </c:layout>
          <c:overlay val="0"/>
        </c:title>
        <c:numFmt formatCode="[$-3010000]0" sourceLinked="0"/>
        <c:majorTickMark val="out"/>
        <c:minorTickMark val="none"/>
        <c:tickLblPos val="nextTo"/>
        <c:crossAx val="27304684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1"/>
        <c:txPr>
          <a:bodyPr/>
          <a:lstStyle/>
          <a:p>
            <a:pPr>
              <a:defRPr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aseline="0"/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IPT Nazanin" panose="00000400000000000000" pitchFamily="2" charset="2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fa-IR" sz="1200" b="1" i="0" u="none" strike="noStrike" baseline="0">
                <a:effectLst/>
                <a:cs typeface="B Titr" panose="00000700000000000000" pitchFamily="2" charset="-78"/>
              </a:rPr>
              <a:t>نمودار 3- مقایسه نسبت پشتیبانی  (حمایت) طی سالهای 1402-1340</a:t>
            </a:r>
            <a:endParaRPr lang="en-US" sz="1200">
              <a:effectLst/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6028410093011842"/>
          <c:y val="1.677143601634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796421417669394E-2"/>
          <c:y val="8.9830588545916426E-2"/>
          <c:w val="0.85264590494248627"/>
          <c:h val="0.82333252292023285"/>
        </c:manualLayout>
      </c:layout>
      <c:lineChart>
        <c:grouping val="standard"/>
        <c:varyColors val="0"/>
        <c:ser>
          <c:idx val="1"/>
          <c:order val="0"/>
          <c:tx>
            <c:strRef>
              <c:f>HemayatNesbat!$D$2</c:f>
              <c:strCache>
                <c:ptCount val="1"/>
                <c:pt idx="0">
                  <c:v>نسبت پشتیبانی</c:v>
                </c:pt>
              </c:strCache>
            </c:strRef>
          </c:tx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latin typeface="IPT Nazanin" panose="00000400000000000000" pitchFamily="2" charset="2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'niroye kar'!$A$3:$A$65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HemayatNesbat!$D$3:$D$65</c:f>
              <c:numCache>
                <c:formatCode>0.00</c:formatCode>
                <c:ptCount val="63"/>
                <c:pt idx="0">
                  <c:v>25.277020890099909</c:v>
                </c:pt>
                <c:pt idx="1">
                  <c:v>21.946267810306939</c:v>
                </c:pt>
                <c:pt idx="2">
                  <c:v>16.960394965277779</c:v>
                </c:pt>
                <c:pt idx="3">
                  <c:v>15.972911306374096</c:v>
                </c:pt>
                <c:pt idx="4">
                  <c:v>16.510391837076067</c:v>
                </c:pt>
                <c:pt idx="5">
                  <c:v>16.787286245353158</c:v>
                </c:pt>
                <c:pt idx="6">
                  <c:v>19.392988002011638</c:v>
                </c:pt>
                <c:pt idx="7">
                  <c:v>20.060692347069363</c:v>
                </c:pt>
                <c:pt idx="8">
                  <c:v>20.191905465288034</c:v>
                </c:pt>
                <c:pt idx="9">
                  <c:v>19.529306619000614</c:v>
                </c:pt>
                <c:pt idx="10">
                  <c:v>20.315461103528953</c:v>
                </c:pt>
                <c:pt idx="11">
                  <c:v>22.748206013261878</c:v>
                </c:pt>
                <c:pt idx="12">
                  <c:v>22.60515349773528</c:v>
                </c:pt>
                <c:pt idx="13">
                  <c:v>23.932884287092705</c:v>
                </c:pt>
                <c:pt idx="14">
                  <c:v>24.851734448783517</c:v>
                </c:pt>
                <c:pt idx="15">
                  <c:v>24.242002182528285</c:v>
                </c:pt>
                <c:pt idx="16">
                  <c:v>22.243687950410724</c:v>
                </c:pt>
                <c:pt idx="17">
                  <c:v>20.332824564553778</c:v>
                </c:pt>
                <c:pt idx="18">
                  <c:v>16.822869488518677</c:v>
                </c:pt>
                <c:pt idx="19">
                  <c:v>13.789923210779227</c:v>
                </c:pt>
                <c:pt idx="20">
                  <c:v>11.358989699302882</c:v>
                </c:pt>
                <c:pt idx="21">
                  <c:v>10.24721137595431</c:v>
                </c:pt>
                <c:pt idx="22">
                  <c:v>10.687773812553814</c:v>
                </c:pt>
                <c:pt idx="23">
                  <c:v>10.816633348292603</c:v>
                </c:pt>
                <c:pt idx="24">
                  <c:v>10.529990670095525</c:v>
                </c:pt>
                <c:pt idx="25">
                  <c:v>8.5231471599151387</c:v>
                </c:pt>
                <c:pt idx="26">
                  <c:v>8.7609243342936693</c:v>
                </c:pt>
                <c:pt idx="27">
                  <c:v>8.8524682363166907</c:v>
                </c:pt>
                <c:pt idx="28">
                  <c:v>8.8609734789789503</c:v>
                </c:pt>
                <c:pt idx="29">
                  <c:v>8.7378091354475309</c:v>
                </c:pt>
                <c:pt idx="30">
                  <c:v>9.0669901957569596</c:v>
                </c:pt>
                <c:pt idx="31">
                  <c:v>8.7249308458135815</c:v>
                </c:pt>
                <c:pt idx="32">
                  <c:v>8.2277830122910132</c:v>
                </c:pt>
                <c:pt idx="33">
                  <c:v>8.2091499843800637</c:v>
                </c:pt>
                <c:pt idx="34">
                  <c:v>8.6898324183501447</c:v>
                </c:pt>
                <c:pt idx="35">
                  <c:v>8.6686001849107406</c:v>
                </c:pt>
                <c:pt idx="36">
                  <c:v>9.1045077124775418</c:v>
                </c:pt>
                <c:pt idx="37">
                  <c:v>8.950746423959016</c:v>
                </c:pt>
                <c:pt idx="38">
                  <c:v>8.5604612275878154</c:v>
                </c:pt>
                <c:pt idx="39">
                  <c:v>8.342099248832497</c:v>
                </c:pt>
                <c:pt idx="40">
                  <c:v>8.2059399014447703</c:v>
                </c:pt>
                <c:pt idx="41">
                  <c:v>7.8736729090312805</c:v>
                </c:pt>
                <c:pt idx="42">
                  <c:v>7.5069602395024244</c:v>
                </c:pt>
                <c:pt idx="43">
                  <c:v>7.4832501439314232</c:v>
                </c:pt>
                <c:pt idx="44">
                  <c:v>7.059266961514016</c:v>
                </c:pt>
                <c:pt idx="45">
                  <c:v>6.5631156177539047</c:v>
                </c:pt>
                <c:pt idx="46">
                  <c:v>6.7697481579130949</c:v>
                </c:pt>
                <c:pt idx="47">
                  <c:v>6.8276526016679258</c:v>
                </c:pt>
                <c:pt idx="48">
                  <c:v>6.8154025039067712</c:v>
                </c:pt>
                <c:pt idx="49">
                  <c:v>6.81253285879224</c:v>
                </c:pt>
                <c:pt idx="50">
                  <c:v>6.65935438878582</c:v>
                </c:pt>
                <c:pt idx="51">
                  <c:v>6.5245653275217697</c:v>
                </c:pt>
                <c:pt idx="52">
                  <c:v>6.3595574741408072</c:v>
                </c:pt>
                <c:pt idx="53">
                  <c:v>6.1225313960722563</c:v>
                </c:pt>
                <c:pt idx="54">
                  <c:v>5.8345585356803662</c:v>
                </c:pt>
                <c:pt idx="55">
                  <c:v>5.4543115582344956</c:v>
                </c:pt>
                <c:pt idx="56">
                  <c:v>5.1472069969557648</c:v>
                </c:pt>
                <c:pt idx="57">
                  <c:v>4.788687602251871</c:v>
                </c:pt>
                <c:pt idx="58">
                  <c:v>4.5933461760197982</c:v>
                </c:pt>
                <c:pt idx="59">
                  <c:v>4.4066570586031446</c:v>
                </c:pt>
                <c:pt idx="60">
                  <c:v>4.2163985693798915</c:v>
                </c:pt>
                <c:pt idx="61">
                  <c:v>4.0100468096733115</c:v>
                </c:pt>
                <c:pt idx="62">
                  <c:v>3.9281069496454735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7CB6-43D8-8583-6A278418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45280"/>
        <c:axId val="273741552"/>
      </c:lineChart>
      <c:catAx>
        <c:axId val="2705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0" baseline="0">
                <a:latin typeface="IPT Nazanin" panose="00000400000000000000" pitchFamily="2" charset="2"/>
                <a:cs typeface="B Nazanin" panose="00000400000000000000" pitchFamily="2" charset="-78"/>
              </a:defRPr>
            </a:pPr>
            <a:endParaRPr lang="en-US"/>
          </a:p>
        </c:txPr>
        <c:crossAx val="273741552"/>
        <c:crosses val="autoZero"/>
        <c:auto val="1"/>
        <c:lblAlgn val="ctr"/>
        <c:lblOffset val="100"/>
        <c:noMultiLvlLbl val="0"/>
      </c:catAx>
      <c:valAx>
        <c:axId val="273741552"/>
        <c:scaling>
          <c:orientation val="minMax"/>
          <c:max val="3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IPT Nazanin" panose="00000400000000000000" pitchFamily="2" charset="2"/>
              </a:defRPr>
            </a:pPr>
            <a:endParaRPr lang="en-US"/>
          </a:p>
        </c:txPr>
        <c:crossAx val="270545280"/>
        <c:crosses val="autoZero"/>
        <c:crossBetween val="between"/>
      </c:valAx>
      <c:spPr>
        <a:noFill/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B Nazanin" panose="00000400000000000000" pitchFamily="2" charset="-78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44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Nazanin" panose="00000400000000000000" pitchFamily="2" charset="-78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نمودار4- روند نسبت جنسیتی بیمه شدگان اصلی سازمان تامین اجتماعی طی سالهای 1402-1364</a:t>
            </a:r>
          </a:p>
        </c:rich>
      </c:tx>
      <c:layout>
        <c:manualLayout>
          <c:xMode val="edge"/>
          <c:yMode val="edge"/>
          <c:x val="0.23821403741370231"/>
          <c:y val="2.05041223779611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446023606936968E-2"/>
          <c:y val="9.8439677693716851E-2"/>
          <c:w val="0.83577054004820783"/>
          <c:h val="0.77070187096785892"/>
        </c:manualLayout>
      </c:layout>
      <c:barChart>
        <c:barDir val="col"/>
        <c:grouping val="stacked"/>
        <c:varyColors val="0"/>
        <c:ser>
          <c:idx val="0"/>
          <c:order val="0"/>
          <c:tx>
            <c:v>زن</c:v>
          </c:tx>
          <c:invertIfNegative val="0"/>
          <c:cat>
            <c:numRef>
              <c:f>jensiat!$A$4:$A$42</c:f>
              <c:numCache>
                <c:formatCode>0</c:formatCode>
                <c:ptCount val="39"/>
                <c:pt idx="0">
                  <c:v>1364</c:v>
                </c:pt>
                <c:pt idx="1">
                  <c:v>1365</c:v>
                </c:pt>
                <c:pt idx="2">
                  <c:v>1366</c:v>
                </c:pt>
                <c:pt idx="3">
                  <c:v>1367</c:v>
                </c:pt>
                <c:pt idx="4">
                  <c:v>1368</c:v>
                </c:pt>
                <c:pt idx="5">
                  <c:v>1369</c:v>
                </c:pt>
                <c:pt idx="6">
                  <c:v>1370</c:v>
                </c:pt>
                <c:pt idx="7">
                  <c:v>1371</c:v>
                </c:pt>
                <c:pt idx="8">
                  <c:v>1372</c:v>
                </c:pt>
                <c:pt idx="9">
                  <c:v>1373</c:v>
                </c:pt>
                <c:pt idx="10">
                  <c:v>1374</c:v>
                </c:pt>
                <c:pt idx="11">
                  <c:v>1375</c:v>
                </c:pt>
                <c:pt idx="12">
                  <c:v>1376</c:v>
                </c:pt>
                <c:pt idx="13">
                  <c:v>1377</c:v>
                </c:pt>
                <c:pt idx="14">
                  <c:v>1378</c:v>
                </c:pt>
                <c:pt idx="15">
                  <c:v>1379</c:v>
                </c:pt>
                <c:pt idx="16">
                  <c:v>1380</c:v>
                </c:pt>
                <c:pt idx="17">
                  <c:v>1381</c:v>
                </c:pt>
                <c:pt idx="18">
                  <c:v>1382</c:v>
                </c:pt>
                <c:pt idx="19">
                  <c:v>1383</c:v>
                </c:pt>
                <c:pt idx="20">
                  <c:v>1384</c:v>
                </c:pt>
                <c:pt idx="21">
                  <c:v>1385</c:v>
                </c:pt>
                <c:pt idx="22">
                  <c:v>1386</c:v>
                </c:pt>
                <c:pt idx="23">
                  <c:v>1387</c:v>
                </c:pt>
                <c:pt idx="24">
                  <c:v>1388</c:v>
                </c:pt>
                <c:pt idx="25">
                  <c:v>1389</c:v>
                </c:pt>
                <c:pt idx="26">
                  <c:v>1390</c:v>
                </c:pt>
                <c:pt idx="27">
                  <c:v>1391</c:v>
                </c:pt>
                <c:pt idx="28">
                  <c:v>1392</c:v>
                </c:pt>
                <c:pt idx="29">
                  <c:v>1393</c:v>
                </c:pt>
                <c:pt idx="30">
                  <c:v>1394</c:v>
                </c:pt>
                <c:pt idx="31">
                  <c:v>1395</c:v>
                </c:pt>
                <c:pt idx="32">
                  <c:v>1396</c:v>
                </c:pt>
                <c:pt idx="33">
                  <c:v>1397</c:v>
                </c:pt>
                <c:pt idx="34">
                  <c:v>1398</c:v>
                </c:pt>
                <c:pt idx="35">
                  <c:v>1399</c:v>
                </c:pt>
                <c:pt idx="36">
                  <c:v>1400</c:v>
                </c:pt>
                <c:pt idx="37" formatCode="General">
                  <c:v>1401</c:v>
                </c:pt>
                <c:pt idx="38" formatCode="General">
                  <c:v>1402</c:v>
                </c:pt>
              </c:numCache>
            </c:numRef>
          </c:cat>
          <c:val>
            <c:numRef>
              <c:f>jensiat!$B$4:$B$42</c:f>
              <c:numCache>
                <c:formatCode>0</c:formatCode>
                <c:ptCount val="39"/>
                <c:pt idx="0">
                  <c:v>122000</c:v>
                </c:pt>
                <c:pt idx="1">
                  <c:v>117218</c:v>
                </c:pt>
                <c:pt idx="2">
                  <c:v>133000</c:v>
                </c:pt>
                <c:pt idx="3">
                  <c:v>152000</c:v>
                </c:pt>
                <c:pt idx="4">
                  <c:v>179829</c:v>
                </c:pt>
                <c:pt idx="5">
                  <c:v>191966</c:v>
                </c:pt>
                <c:pt idx="6">
                  <c:v>204897</c:v>
                </c:pt>
                <c:pt idx="7">
                  <c:v>217828</c:v>
                </c:pt>
                <c:pt idx="8">
                  <c:v>250506</c:v>
                </c:pt>
                <c:pt idx="9">
                  <c:v>283570</c:v>
                </c:pt>
                <c:pt idx="10">
                  <c:v>312640</c:v>
                </c:pt>
                <c:pt idx="11">
                  <c:v>374403</c:v>
                </c:pt>
                <c:pt idx="12">
                  <c:v>414296</c:v>
                </c:pt>
                <c:pt idx="13">
                  <c:v>431772</c:v>
                </c:pt>
                <c:pt idx="14">
                  <c:v>459955</c:v>
                </c:pt>
                <c:pt idx="15">
                  <c:v>475087</c:v>
                </c:pt>
                <c:pt idx="16">
                  <c:v>506363</c:v>
                </c:pt>
                <c:pt idx="17">
                  <c:v>567000</c:v>
                </c:pt>
                <c:pt idx="18">
                  <c:v>632000</c:v>
                </c:pt>
                <c:pt idx="19">
                  <c:v>629023</c:v>
                </c:pt>
                <c:pt idx="20">
                  <c:v>655000</c:v>
                </c:pt>
                <c:pt idx="21">
                  <c:v>889323</c:v>
                </c:pt>
                <c:pt idx="22">
                  <c:v>1039000</c:v>
                </c:pt>
                <c:pt idx="23">
                  <c:v>1266429</c:v>
                </c:pt>
                <c:pt idx="24">
                  <c:v>1429482</c:v>
                </c:pt>
                <c:pt idx="25">
                  <c:v>1551618</c:v>
                </c:pt>
                <c:pt idx="26">
                  <c:v>1890809</c:v>
                </c:pt>
                <c:pt idx="27">
                  <c:v>2121810</c:v>
                </c:pt>
                <c:pt idx="28">
                  <c:v>2418878</c:v>
                </c:pt>
                <c:pt idx="29">
                  <c:v>2433918</c:v>
                </c:pt>
                <c:pt idx="30">
                  <c:v>2482189</c:v>
                </c:pt>
                <c:pt idx="31">
                  <c:v>2595785</c:v>
                </c:pt>
                <c:pt idx="32">
                  <c:v>2679930</c:v>
                </c:pt>
                <c:pt idx="33">
                  <c:v>2760740.5193809289</c:v>
                </c:pt>
                <c:pt idx="34">
                  <c:v>2853430</c:v>
                </c:pt>
                <c:pt idx="35">
                  <c:v>2886569</c:v>
                </c:pt>
                <c:pt idx="36">
                  <c:v>3124290</c:v>
                </c:pt>
                <c:pt idx="37" formatCode="#,##0">
                  <c:v>3316612</c:v>
                </c:pt>
                <c:pt idx="38">
                  <c:v>3613704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8-49AB-8758-A18DE6B09133}"/>
            </c:ext>
          </c:extLst>
        </c:ser>
        <c:ser>
          <c:idx val="1"/>
          <c:order val="1"/>
          <c:tx>
            <c:v>مرد</c:v>
          </c:tx>
          <c:invertIfNegative val="0"/>
          <c:cat>
            <c:numRef>
              <c:f>jensiat!$A$4:$A$42</c:f>
              <c:numCache>
                <c:formatCode>0</c:formatCode>
                <c:ptCount val="39"/>
                <c:pt idx="0">
                  <c:v>1364</c:v>
                </c:pt>
                <c:pt idx="1">
                  <c:v>1365</c:v>
                </c:pt>
                <c:pt idx="2">
                  <c:v>1366</c:v>
                </c:pt>
                <c:pt idx="3">
                  <c:v>1367</c:v>
                </c:pt>
                <c:pt idx="4">
                  <c:v>1368</c:v>
                </c:pt>
                <c:pt idx="5">
                  <c:v>1369</c:v>
                </c:pt>
                <c:pt idx="6">
                  <c:v>1370</c:v>
                </c:pt>
                <c:pt idx="7">
                  <c:v>1371</c:v>
                </c:pt>
                <c:pt idx="8">
                  <c:v>1372</c:v>
                </c:pt>
                <c:pt idx="9">
                  <c:v>1373</c:v>
                </c:pt>
                <c:pt idx="10">
                  <c:v>1374</c:v>
                </c:pt>
                <c:pt idx="11">
                  <c:v>1375</c:v>
                </c:pt>
                <c:pt idx="12">
                  <c:v>1376</c:v>
                </c:pt>
                <c:pt idx="13">
                  <c:v>1377</c:v>
                </c:pt>
                <c:pt idx="14">
                  <c:v>1378</c:v>
                </c:pt>
                <c:pt idx="15">
                  <c:v>1379</c:v>
                </c:pt>
                <c:pt idx="16">
                  <c:v>1380</c:v>
                </c:pt>
                <c:pt idx="17">
                  <c:v>1381</c:v>
                </c:pt>
                <c:pt idx="18">
                  <c:v>1382</c:v>
                </c:pt>
                <c:pt idx="19">
                  <c:v>1383</c:v>
                </c:pt>
                <c:pt idx="20">
                  <c:v>1384</c:v>
                </c:pt>
                <c:pt idx="21">
                  <c:v>1385</c:v>
                </c:pt>
                <c:pt idx="22">
                  <c:v>1386</c:v>
                </c:pt>
                <c:pt idx="23">
                  <c:v>1387</c:v>
                </c:pt>
                <c:pt idx="24">
                  <c:v>1388</c:v>
                </c:pt>
                <c:pt idx="25">
                  <c:v>1389</c:v>
                </c:pt>
                <c:pt idx="26">
                  <c:v>1390</c:v>
                </c:pt>
                <c:pt idx="27">
                  <c:v>1391</c:v>
                </c:pt>
                <c:pt idx="28">
                  <c:v>1392</c:v>
                </c:pt>
                <c:pt idx="29">
                  <c:v>1393</c:v>
                </c:pt>
                <c:pt idx="30">
                  <c:v>1394</c:v>
                </c:pt>
                <c:pt idx="31">
                  <c:v>1395</c:v>
                </c:pt>
                <c:pt idx="32">
                  <c:v>1396</c:v>
                </c:pt>
                <c:pt idx="33">
                  <c:v>1397</c:v>
                </c:pt>
                <c:pt idx="34">
                  <c:v>1398</c:v>
                </c:pt>
                <c:pt idx="35">
                  <c:v>1399</c:v>
                </c:pt>
                <c:pt idx="36">
                  <c:v>1400</c:v>
                </c:pt>
                <c:pt idx="37" formatCode="General">
                  <c:v>1401</c:v>
                </c:pt>
                <c:pt idx="38" formatCode="General">
                  <c:v>1402</c:v>
                </c:pt>
              </c:numCache>
            </c:numRef>
          </c:cat>
          <c:val>
            <c:numRef>
              <c:f>jensiat!$C$4:$C$42</c:f>
              <c:numCache>
                <c:formatCode>0</c:formatCode>
                <c:ptCount val="39"/>
                <c:pt idx="0">
                  <c:v>2101397</c:v>
                </c:pt>
                <c:pt idx="1">
                  <c:v>1839296</c:v>
                </c:pt>
                <c:pt idx="2">
                  <c:v>2047340</c:v>
                </c:pt>
                <c:pt idx="3">
                  <c:v>2271974</c:v>
                </c:pt>
                <c:pt idx="4">
                  <c:v>2599309</c:v>
                </c:pt>
                <c:pt idx="5">
                  <c:v>2786491</c:v>
                </c:pt>
                <c:pt idx="6">
                  <c:v>3113295</c:v>
                </c:pt>
                <c:pt idx="7">
                  <c:v>3362142</c:v>
                </c:pt>
                <c:pt idx="8">
                  <c:v>3644148</c:v>
                </c:pt>
                <c:pt idx="9">
                  <c:v>3947155</c:v>
                </c:pt>
                <c:pt idx="10">
                  <c:v>4507219</c:v>
                </c:pt>
                <c:pt idx="11">
                  <c:v>4726132</c:v>
                </c:pt>
                <c:pt idx="12">
                  <c:v>5210742</c:v>
                </c:pt>
                <c:pt idx="13">
                  <c:v>5417684</c:v>
                </c:pt>
                <c:pt idx="14">
                  <c:v>5483753</c:v>
                </c:pt>
                <c:pt idx="15">
                  <c:v>5584080</c:v>
                </c:pt>
                <c:pt idx="16">
                  <c:v>5851550</c:v>
                </c:pt>
                <c:pt idx="17">
                  <c:v>6011249</c:v>
                </c:pt>
                <c:pt idx="18">
                  <c:v>6256154</c:v>
                </c:pt>
                <c:pt idx="19">
                  <c:v>6532844</c:v>
                </c:pt>
                <c:pt idx="20">
                  <c:v>6819726</c:v>
                </c:pt>
                <c:pt idx="21">
                  <c:v>6622701</c:v>
                </c:pt>
                <c:pt idx="22">
                  <c:v>7403492</c:v>
                </c:pt>
                <c:pt idx="23">
                  <c:v>7885814</c:v>
                </c:pt>
                <c:pt idx="24">
                  <c:v>8488060</c:v>
                </c:pt>
                <c:pt idx="25">
                  <c:v>9022087</c:v>
                </c:pt>
                <c:pt idx="26">
                  <c:v>9606280</c:v>
                </c:pt>
                <c:pt idx="27">
                  <c:v>10164873</c:v>
                </c:pt>
                <c:pt idx="28">
                  <c:v>10389169</c:v>
                </c:pt>
                <c:pt idx="29">
                  <c:v>10910580</c:v>
                </c:pt>
                <c:pt idx="30">
                  <c:v>11229537</c:v>
                </c:pt>
                <c:pt idx="31">
                  <c:v>11183835</c:v>
                </c:pt>
                <c:pt idx="32">
                  <c:v>11303024</c:v>
                </c:pt>
                <c:pt idx="33">
                  <c:v>11268452.480619069</c:v>
                </c:pt>
                <c:pt idx="34">
                  <c:v>11519830</c:v>
                </c:pt>
                <c:pt idx="35">
                  <c:v>11698232</c:v>
                </c:pt>
                <c:pt idx="36">
                  <c:v>12005725</c:v>
                </c:pt>
                <c:pt idx="37">
                  <c:v>12240525</c:v>
                </c:pt>
                <c:pt idx="38">
                  <c:v>12691428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8-49AB-8758-A18DE6B0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70542144"/>
        <c:axId val="270542536"/>
      </c:barChart>
      <c:lineChart>
        <c:grouping val="standard"/>
        <c:varyColors val="0"/>
        <c:ser>
          <c:idx val="2"/>
          <c:order val="2"/>
          <c:tx>
            <c:v>نسبت مرد به زن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8-49AB-8758-A18DE6B091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8-49AB-8758-A18DE6B091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28-49AB-8758-A18DE6B091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28-49AB-8758-A18DE6B0913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28-49AB-8758-A18DE6B0913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28-49AB-8758-A18DE6B0913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28-49AB-8758-A18DE6B0913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28-49AB-8758-A18DE6B0913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28-49AB-8758-A18DE6B0913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28-49AB-8758-A18DE6B0913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28-49AB-8758-A18DE6B0913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28-49AB-8758-A18DE6B0913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28-49AB-8758-A18DE6B0913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28-49AB-8758-A18DE6B0913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28-49AB-8758-A18DE6B0913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28-49AB-8758-A18DE6B0913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28-49AB-8758-A18DE6B0913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28-49AB-8758-A18DE6B0913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28-49AB-8758-A18DE6B09133}"/>
                </c:ext>
              </c:extLst>
            </c:dLbl>
            <c:dLbl>
              <c:idx val="26"/>
              <c:spPr/>
              <c:txPr>
                <a:bodyPr rot="-5400000" vert="horz"/>
                <a:lstStyle/>
                <a:p>
                  <a:pPr>
                    <a:defRPr sz="1400" b="1" baseline="0">
                      <a:latin typeface="IPT Nazanin" panose="00000400000000000000" pitchFamily="2" charset="2"/>
                      <a:cs typeface="B Nazanin" pitchFamily="2" charset="-78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428-49AB-8758-A18DE6B09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latin typeface="IPT Nazanin" panose="00000400000000000000" pitchFamily="2" charset="2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jensiat!$A$4:$A$30</c:f>
              <c:numCache>
                <c:formatCode>0</c:formatCode>
                <c:ptCount val="27"/>
                <c:pt idx="0">
                  <c:v>1364</c:v>
                </c:pt>
                <c:pt idx="1">
                  <c:v>1365</c:v>
                </c:pt>
                <c:pt idx="2">
                  <c:v>1366</c:v>
                </c:pt>
                <c:pt idx="3">
                  <c:v>1367</c:v>
                </c:pt>
                <c:pt idx="4">
                  <c:v>1368</c:v>
                </c:pt>
                <c:pt idx="5">
                  <c:v>1369</c:v>
                </c:pt>
                <c:pt idx="6">
                  <c:v>1370</c:v>
                </c:pt>
                <c:pt idx="7">
                  <c:v>1371</c:v>
                </c:pt>
                <c:pt idx="8">
                  <c:v>1372</c:v>
                </c:pt>
                <c:pt idx="9">
                  <c:v>1373</c:v>
                </c:pt>
                <c:pt idx="10">
                  <c:v>1374</c:v>
                </c:pt>
                <c:pt idx="11">
                  <c:v>1375</c:v>
                </c:pt>
                <c:pt idx="12">
                  <c:v>1376</c:v>
                </c:pt>
                <c:pt idx="13">
                  <c:v>1377</c:v>
                </c:pt>
                <c:pt idx="14">
                  <c:v>1378</c:v>
                </c:pt>
                <c:pt idx="15">
                  <c:v>1379</c:v>
                </c:pt>
                <c:pt idx="16">
                  <c:v>1380</c:v>
                </c:pt>
                <c:pt idx="17">
                  <c:v>1381</c:v>
                </c:pt>
                <c:pt idx="18">
                  <c:v>1382</c:v>
                </c:pt>
                <c:pt idx="19">
                  <c:v>1383</c:v>
                </c:pt>
                <c:pt idx="20">
                  <c:v>1384</c:v>
                </c:pt>
                <c:pt idx="21">
                  <c:v>1385</c:v>
                </c:pt>
                <c:pt idx="22">
                  <c:v>1386</c:v>
                </c:pt>
                <c:pt idx="23">
                  <c:v>1387</c:v>
                </c:pt>
                <c:pt idx="24">
                  <c:v>1388</c:v>
                </c:pt>
                <c:pt idx="25">
                  <c:v>1389</c:v>
                </c:pt>
                <c:pt idx="26">
                  <c:v>1390</c:v>
                </c:pt>
              </c:numCache>
            </c:numRef>
          </c:cat>
          <c:val>
            <c:numRef>
              <c:f>jensiat!$E$4:$E$42</c:f>
              <c:numCache>
                <c:formatCode>0.0</c:formatCode>
                <c:ptCount val="39"/>
                <c:pt idx="0">
                  <c:v>17.224565573770491</c:v>
                </c:pt>
                <c:pt idx="1">
                  <c:v>15.691241959426026</c:v>
                </c:pt>
                <c:pt idx="2">
                  <c:v>15.393533834586465</c:v>
                </c:pt>
                <c:pt idx="3">
                  <c:v>14.947197368421053</c:v>
                </c:pt>
                <c:pt idx="4">
                  <c:v>14.454337175872634</c:v>
                </c:pt>
                <c:pt idx="5">
                  <c:v>14.515544419324256</c:v>
                </c:pt>
                <c:pt idx="6">
                  <c:v>15.194439157235099</c:v>
                </c:pt>
                <c:pt idx="7">
                  <c:v>15.434847677984465</c:v>
                </c:pt>
                <c:pt idx="8">
                  <c:v>14.547148571291705</c:v>
                </c:pt>
                <c:pt idx="9">
                  <c:v>13.919508410621717</c:v>
                </c:pt>
                <c:pt idx="10">
                  <c:v>14.416642144319345</c:v>
                </c:pt>
                <c:pt idx="11">
                  <c:v>12.623114665213686</c:v>
                </c:pt>
                <c:pt idx="12">
                  <c:v>12.577340838434356</c:v>
                </c:pt>
                <c:pt idx="13">
                  <c:v>12.547557507202876</c:v>
                </c:pt>
                <c:pt idx="14">
                  <c:v>11.922368492569925</c:v>
                </c:pt>
                <c:pt idx="15">
                  <c:v>11.753805092540945</c:v>
                </c:pt>
                <c:pt idx="16">
                  <c:v>11.556037862166075</c:v>
                </c:pt>
                <c:pt idx="17">
                  <c:v>10.601850088183422</c:v>
                </c:pt>
                <c:pt idx="18">
                  <c:v>9.898977848101266</c:v>
                </c:pt>
                <c:pt idx="19">
                  <c:v>10.385699727990868</c:v>
                </c:pt>
                <c:pt idx="20">
                  <c:v>10.411795419847328</c:v>
                </c:pt>
                <c:pt idx="21">
                  <c:v>7.4469017443605976</c:v>
                </c:pt>
                <c:pt idx="22">
                  <c:v>7.1255938402309917</c:v>
                </c:pt>
                <c:pt idx="23">
                  <c:v>6.226810977954548</c:v>
                </c:pt>
                <c:pt idx="24">
                  <c:v>5.9378572098144646</c:v>
                </c:pt>
                <c:pt idx="25">
                  <c:v>5.8146315652435074</c:v>
                </c:pt>
                <c:pt idx="26">
                  <c:v>5.080513156008883</c:v>
                </c:pt>
                <c:pt idx="27">
                  <c:v>4.7906612750434769</c:v>
                </c:pt>
                <c:pt idx="28">
                  <c:v>4.2950363763695396</c:v>
                </c:pt>
                <c:pt idx="29">
                  <c:v>4.4827229183563295</c:v>
                </c:pt>
                <c:pt idx="30">
                  <c:v>4.5240459127004433</c:v>
                </c:pt>
                <c:pt idx="31">
                  <c:v>4.3084596759747056</c:v>
                </c:pt>
                <c:pt idx="32">
                  <c:v>4.2176564313246985</c:v>
                </c:pt>
                <c:pt idx="33">
                  <c:v>4.0816775069994327</c:v>
                </c:pt>
                <c:pt idx="34">
                  <c:v>4.0371868242781499</c:v>
                </c:pt>
                <c:pt idx="35">
                  <c:v>4.0526424277403379</c:v>
                </c:pt>
                <c:pt idx="36">
                  <c:v>3.8427050625902206</c:v>
                </c:pt>
                <c:pt idx="37">
                  <c:v>3.690671383930348</c:v>
                </c:pt>
                <c:pt idx="38">
                  <c:v>3.5120275484655079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428-49AB-8758-A18DE6B0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42928"/>
        <c:axId val="270543320"/>
      </c:lineChart>
      <c:catAx>
        <c:axId val="2705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cs typeface="B Nazanin" pitchFamily="2" charset="-78"/>
                  </a:defRPr>
                </a:pPr>
                <a:r>
                  <a:rPr lang="fa-IR" sz="1200">
                    <a:cs typeface="B Nazanin" pitchFamily="2" charset="-78"/>
                  </a:rPr>
                  <a:t>میلیون نفر</a:t>
                </a:r>
              </a:p>
            </c:rich>
          </c:tx>
          <c:layout>
            <c:manualLayout>
              <c:xMode val="edge"/>
              <c:yMode val="edge"/>
              <c:x val="2.8363271839480023E-2"/>
              <c:y val="1.7072585027995101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aseline="0">
                <a:latin typeface="IPT Nazanin" panose="00000400000000000000" pitchFamily="2" charset="2"/>
              </a:defRPr>
            </a:pPr>
            <a:endParaRPr lang="en-US"/>
          </a:p>
        </c:txPr>
        <c:crossAx val="270542536"/>
        <c:crosses val="autoZero"/>
        <c:auto val="1"/>
        <c:lblAlgn val="ctr"/>
        <c:lblOffset val="100"/>
        <c:noMultiLvlLbl val="0"/>
      </c:catAx>
      <c:valAx>
        <c:axId val="27054253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IPT Nazanin" panose="00000400000000000000" pitchFamily="2" charset="2"/>
              </a:defRPr>
            </a:pPr>
            <a:endParaRPr lang="en-US"/>
          </a:p>
        </c:txPr>
        <c:crossAx val="270542144"/>
        <c:crosses val="autoZero"/>
        <c:crossBetween val="between"/>
        <c:dispUnits>
          <c:builtInUnit val="millions"/>
        </c:dispUnits>
      </c:valAx>
      <c:catAx>
        <c:axId val="2705429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>
                    <a:cs typeface="B Nazanin" pitchFamily="2" charset="-78"/>
                  </a:defRPr>
                </a:pPr>
                <a:r>
                  <a:rPr lang="fa-IR" sz="1200">
                    <a:cs typeface="B Nazanin" pitchFamily="2" charset="-78"/>
                  </a:rPr>
                  <a:t>نسبت</a:t>
                </a:r>
              </a:p>
            </c:rich>
          </c:tx>
          <c:layout>
            <c:manualLayout>
              <c:xMode val="edge"/>
              <c:yMode val="edge"/>
              <c:x val="0.8607297551379206"/>
              <c:y val="2.7549052351643784E-2"/>
            </c:manualLayout>
          </c:layout>
          <c:overlay val="0"/>
        </c:title>
        <c:numFmt formatCode="0" sourceLinked="1"/>
        <c:majorTickMark val="out"/>
        <c:minorTickMark val="none"/>
        <c:tickLblPos val="none"/>
        <c:crossAx val="270543320"/>
        <c:crosses val="autoZero"/>
        <c:auto val="1"/>
        <c:lblAlgn val="ctr"/>
        <c:lblOffset val="100"/>
        <c:noMultiLvlLbl val="0"/>
      </c:catAx>
      <c:valAx>
        <c:axId val="2705433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IPT Nazanin" panose="00000400000000000000" pitchFamily="2" charset="2"/>
              </a:defRPr>
            </a:pPr>
            <a:endParaRPr lang="en-US"/>
          </a:p>
        </c:txPr>
        <c:crossAx val="27054292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877433749939368"/>
          <c:y val="0.93689888760514028"/>
          <c:w val="0.23544654454127747"/>
          <c:h val="5.0533893237154813E-2"/>
        </c:manualLayout>
      </c:layout>
      <c:overlay val="0"/>
    </c:legend>
    <c:plotVisOnly val="1"/>
    <c:dispBlanksAs val="gap"/>
    <c:showDLblsOverMax val="0"/>
  </c:chart>
  <c:spPr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نمودار5- نسبت تعداد بیمه شده ومستمری بگیر به کارکنان بیمه ای </a:t>
            </a:r>
            <a:r>
              <a:rPr lang="fa-IR" sz="1200" b="1" i="0" u="none" strike="noStrike" baseline="0">
                <a:effectLst/>
              </a:rPr>
              <a:t>طی سالهای 1402-1340</a:t>
            </a:r>
            <a:endParaRPr lang="fa-IR" sz="1200" b="1" i="0" u="none" strike="noStrike" kern="1200" baseline="0">
              <a:solidFill>
                <a:srgbClr val="000000"/>
              </a:solidFill>
              <a:effectLst/>
              <a:latin typeface="Arial"/>
              <a:ea typeface="Arial"/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26610183099231877"/>
          <c:y val="1.677143601634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42555349951673E-2"/>
          <c:y val="8.9830508474576728E-2"/>
          <c:w val="0.82372557010989522"/>
          <c:h val="0.8316945375797663"/>
        </c:manualLayout>
      </c:layout>
      <c:lineChart>
        <c:grouping val="standard"/>
        <c:varyColors val="0"/>
        <c:ser>
          <c:idx val="1"/>
          <c:order val="0"/>
          <c:tx>
            <c:strRef>
              <c:f>'niroye kar'!$B$2</c:f>
              <c:strCache>
                <c:ptCount val="1"/>
                <c:pt idx="0">
                  <c:v>بیمه شده اصلی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IPT Nazanin" panose="00000400000000000000" pitchFamily="2" charset="2"/>
                    <a:cs typeface="2  Mitra_2 (MRT)" panose="000007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'niroye kar'!$A$3:$A$65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'niroye kar'!$F$3:$F$65</c:f>
              <c:numCache>
                <c:formatCode>0</c:formatCode>
                <c:ptCount val="63"/>
                <c:pt idx="0">
                  <c:v>114.35177865612648</c:v>
                </c:pt>
                <c:pt idx="1">
                  <c:v>99.234518700183941</c:v>
                </c:pt>
                <c:pt idx="2">
                  <c:v>96.011020881670532</c:v>
                </c:pt>
                <c:pt idx="3">
                  <c:v>95.578184800437398</c:v>
                </c:pt>
                <c:pt idx="4">
                  <c:v>104.62918540729635</c:v>
                </c:pt>
                <c:pt idx="5">
                  <c:v>107.64409448818898</c:v>
                </c:pt>
                <c:pt idx="6">
                  <c:v>109.02631073554831</c:v>
                </c:pt>
                <c:pt idx="7">
                  <c:v>105.86571244773239</c:v>
                </c:pt>
                <c:pt idx="8">
                  <c:v>101.14861816130852</c:v>
                </c:pt>
                <c:pt idx="9">
                  <c:v>96.199524940617579</c:v>
                </c:pt>
                <c:pt idx="10">
                  <c:v>94.196661281637049</c:v>
                </c:pt>
                <c:pt idx="11">
                  <c:v>100.28538550057537</c:v>
                </c:pt>
                <c:pt idx="12">
                  <c:v>97.116614212357135</c:v>
                </c:pt>
                <c:pt idx="13">
                  <c:v>101.94863429438543</c:v>
                </c:pt>
                <c:pt idx="14">
                  <c:v>403.61020408163267</c:v>
                </c:pt>
                <c:pt idx="15">
                  <c:v>439.37865533616593</c:v>
                </c:pt>
                <c:pt idx="16">
                  <c:v>283.83046153846152</c:v>
                </c:pt>
                <c:pt idx="17">
                  <c:v>283.70746268656717</c:v>
                </c:pt>
                <c:pt idx="18">
                  <c:v>264.46779411764703</c:v>
                </c:pt>
                <c:pt idx="19">
                  <c:v>262.14657611771366</c:v>
                </c:pt>
                <c:pt idx="20">
                  <c:v>270.99900185370029</c:v>
                </c:pt>
                <c:pt idx="21">
                  <c:v>279.85919373549882</c:v>
                </c:pt>
                <c:pt idx="22">
                  <c:v>324.89477645642029</c:v>
                </c:pt>
                <c:pt idx="23">
                  <c:v>348.48849451045271</c:v>
                </c:pt>
                <c:pt idx="24">
                  <c:v>339.26226309921964</c:v>
                </c:pt>
                <c:pt idx="25">
                  <c:v>308.15717507753033</c:v>
                </c:pt>
                <c:pt idx="26">
                  <c:v>342.04604336806534</c:v>
                </c:pt>
                <c:pt idx="27">
                  <c:v>366.05061058344643</c:v>
                </c:pt>
                <c:pt idx="28">
                  <c:v>419.70090921427601</c:v>
                </c:pt>
                <c:pt idx="29">
                  <c:v>326.89846365964149</c:v>
                </c:pt>
                <c:pt idx="30">
                  <c:v>339.80409518539017</c:v>
                </c:pt>
                <c:pt idx="31">
                  <c:v>337.33071265533857</c:v>
                </c:pt>
                <c:pt idx="32">
                  <c:v>331.94072497910173</c:v>
                </c:pt>
                <c:pt idx="33">
                  <c:v>351.64051270652737</c:v>
                </c:pt>
                <c:pt idx="34">
                  <c:v>392.3862159596992</c:v>
                </c:pt>
                <c:pt idx="35">
                  <c:v>399.6717015596459</c:v>
                </c:pt>
                <c:pt idx="36">
                  <c:v>421.38832264596692</c:v>
                </c:pt>
                <c:pt idx="37">
                  <c:v>449.47276748686755</c:v>
                </c:pt>
                <c:pt idx="38">
                  <c:v>440.129226892985</c:v>
                </c:pt>
                <c:pt idx="39">
                  <c:v>408.44537410461686</c:v>
                </c:pt>
                <c:pt idx="40">
                  <c:v>428.26220354247971</c:v>
                </c:pt>
                <c:pt idx="41">
                  <c:v>438.83763466319402</c:v>
                </c:pt>
                <c:pt idx="42">
                  <c:v>464.01872547854003</c:v>
                </c:pt>
                <c:pt idx="43">
                  <c:v>488.38546679499518</c:v>
                </c:pt>
                <c:pt idx="44">
                  <c:v>495.30320970456791</c:v>
                </c:pt>
                <c:pt idx="45">
                  <c:v>465.90990312163615</c:v>
                </c:pt>
                <c:pt idx="46">
                  <c:v>464.21611651415702</c:v>
                </c:pt>
                <c:pt idx="47">
                  <c:v>539.71951031325546</c:v>
                </c:pt>
                <c:pt idx="48">
                  <c:v>597.87130690779099</c:v>
                </c:pt>
                <c:pt idx="49">
                  <c:v>638.36804422216369</c:v>
                </c:pt>
                <c:pt idx="50">
                  <c:v>695.93947686963838</c:v>
                </c:pt>
                <c:pt idx="51">
                  <c:v>706.90072337241202</c:v>
                </c:pt>
                <c:pt idx="52">
                  <c:v>737.78153310104528</c:v>
                </c:pt>
                <c:pt idx="53">
                  <c:v>769.12752675386446</c:v>
                </c:pt>
                <c:pt idx="54">
                  <c:v>781.4066650450012</c:v>
                </c:pt>
                <c:pt idx="55">
                  <c:v>764.82138836772981</c:v>
                </c:pt>
                <c:pt idx="56">
                  <c:v>785.6030484075834</c:v>
                </c:pt>
                <c:pt idx="57">
                  <c:v>819.70351394460829</c:v>
                </c:pt>
                <c:pt idx="58">
                  <c:v>873.50441682886662</c:v>
                </c:pt>
                <c:pt idx="59">
                  <c:v>927.56173543437694</c:v>
                </c:pt>
                <c:pt idx="60">
                  <c:v>984.6601262493424</c:v>
                </c:pt>
                <c:pt idx="61">
                  <c:v>1024.5467819303146</c:v>
                </c:pt>
                <c:pt idx="62">
                  <c:v>1091.2205270457698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03-4865-A132-D8348F687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45280"/>
        <c:axId val="273741552"/>
      </c:lineChart>
      <c:catAx>
        <c:axId val="2705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 b="0" i="0" baseline="0">
                <a:latin typeface="IPT Nazanin" panose="00000400000000000000" pitchFamily="2" charset="2"/>
                <a:cs typeface="B Nazanin" panose="00000400000000000000" pitchFamily="2" charset="-78"/>
              </a:defRPr>
            </a:pPr>
            <a:endParaRPr lang="en-US"/>
          </a:p>
        </c:txPr>
        <c:crossAx val="273741552"/>
        <c:crosses val="autoZero"/>
        <c:auto val="1"/>
        <c:lblAlgn val="ctr"/>
        <c:lblOffset val="100"/>
        <c:noMultiLvlLbl val="0"/>
      </c:catAx>
      <c:valAx>
        <c:axId val="273741552"/>
        <c:scaling>
          <c:orientation val="minMax"/>
          <c:max val="1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IPT Nazanin" panose="00000400000000000000" pitchFamily="2" charset="2"/>
              </a:defRPr>
            </a:pPr>
            <a:endParaRPr lang="en-US"/>
          </a:p>
        </c:txPr>
        <c:crossAx val="270545280"/>
        <c:crosses val="autoZero"/>
        <c:crossBetween val="between"/>
      </c:valAx>
      <c:spPr>
        <a:noFill/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B Nazanin" panose="00000400000000000000" pitchFamily="2" charset="-78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44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Nazanin" panose="00000400000000000000" pitchFamily="2" charset="-78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نمودار6- تعداد بیمه شدگان و پرونده مستمری بگیران طی سالهای 1402-1340</a:t>
            </a:r>
          </a:p>
        </c:rich>
      </c:tx>
      <c:layout>
        <c:manualLayout>
          <c:xMode val="edge"/>
          <c:yMode val="edge"/>
          <c:x val="0.36028410093011842"/>
          <c:y val="1.677143601634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654771435025684E-2"/>
          <c:y val="8.9830508474576728E-2"/>
          <c:w val="0.85324677664469151"/>
          <c:h val="0.75643640564396486"/>
        </c:manualLayout>
      </c:layout>
      <c:lineChart>
        <c:grouping val="standard"/>
        <c:varyColors val="0"/>
        <c:ser>
          <c:idx val="1"/>
          <c:order val="0"/>
          <c:tx>
            <c:strRef>
              <c:f>'niroye kar'!$B$2</c:f>
              <c:strCache>
                <c:ptCount val="1"/>
                <c:pt idx="0">
                  <c:v>بیمه شده اصلی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IPT Nazanin" panose="00000400000000000000" pitchFamily="2" charset="2"/>
                    <a:cs typeface="2  Mitra_2 (MRT)" panose="000007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'niroye kar'!$A$3:$A$65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'niroye kar'!$K$3:$K$65</c:f>
              <c:numCache>
                <c:formatCode>0</c:formatCode>
                <c:ptCount val="63"/>
                <c:pt idx="0">
                  <c:v>306.13</c:v>
                </c:pt>
                <c:pt idx="1">
                  <c:v>309.596</c:v>
                </c:pt>
                <c:pt idx="2">
                  <c:v>312.61399999999998</c:v>
                </c:pt>
                <c:pt idx="3">
                  <c:v>329.02600000000001</c:v>
                </c:pt>
                <c:pt idx="4">
                  <c:v>394.81299999999999</c:v>
                </c:pt>
                <c:pt idx="5">
                  <c:v>451.57799999999997</c:v>
                </c:pt>
                <c:pt idx="6">
                  <c:v>539.86199999999997</c:v>
                </c:pt>
                <c:pt idx="7">
                  <c:v>627.01700000000005</c:v>
                </c:pt>
                <c:pt idx="8">
                  <c:v>683.49599999999998</c:v>
                </c:pt>
                <c:pt idx="9">
                  <c:v>732.01700000000005</c:v>
                </c:pt>
                <c:pt idx="10">
                  <c:v>833.58399999999995</c:v>
                </c:pt>
                <c:pt idx="11">
                  <c:v>1001.74</c:v>
                </c:pt>
                <c:pt idx="12">
                  <c:v>1122.9110000000001</c:v>
                </c:pt>
                <c:pt idx="13">
                  <c:v>1289.7909999999999</c:v>
                </c:pt>
                <c:pt idx="14">
                  <c:v>1520.951</c:v>
                </c:pt>
                <c:pt idx="15">
                  <c:v>1688.31</c:v>
                </c:pt>
                <c:pt idx="16">
                  <c:v>1765.5260000000001</c:v>
                </c:pt>
                <c:pt idx="17">
                  <c:v>1811.7360000000001</c:v>
                </c:pt>
                <c:pt idx="18">
                  <c:v>1697.4780000000001</c:v>
                </c:pt>
                <c:pt idx="19">
                  <c:v>1727.5740000000001</c:v>
                </c:pt>
                <c:pt idx="20">
                  <c:v>1746.74</c:v>
                </c:pt>
                <c:pt idx="21">
                  <c:v>1758.319</c:v>
                </c:pt>
                <c:pt idx="22">
                  <c:v>1973.615</c:v>
                </c:pt>
                <c:pt idx="23">
                  <c:v>2121.0120000000002</c:v>
                </c:pt>
                <c:pt idx="24">
                  <c:v>2223.3969999999999</c:v>
                </c:pt>
                <c:pt idx="25">
                  <c:v>1956.5139999999999</c:v>
                </c:pt>
                <c:pt idx="26">
                  <c:v>2180.34</c:v>
                </c:pt>
                <c:pt idx="27">
                  <c:v>2423.9740000000002</c:v>
                </c:pt>
                <c:pt idx="28">
                  <c:v>2779.1379999999999</c:v>
                </c:pt>
                <c:pt idx="29">
                  <c:v>2978.4569999999999</c:v>
                </c:pt>
                <c:pt idx="30">
                  <c:v>3318.192</c:v>
                </c:pt>
                <c:pt idx="31">
                  <c:v>3579.97</c:v>
                </c:pt>
                <c:pt idx="32">
                  <c:v>3894.654</c:v>
                </c:pt>
                <c:pt idx="33">
                  <c:v>4230.7250000000004</c:v>
                </c:pt>
                <c:pt idx="34">
                  <c:v>4819.8590000000004</c:v>
                </c:pt>
                <c:pt idx="35">
                  <c:v>5100.5349999999999</c:v>
                </c:pt>
                <c:pt idx="36">
                  <c:v>5625.0379999999996</c:v>
                </c:pt>
                <c:pt idx="37">
                  <c:v>5849.4560000000001</c:v>
                </c:pt>
                <c:pt idx="38">
                  <c:v>5943.7079999999996</c:v>
                </c:pt>
                <c:pt idx="39">
                  <c:v>6059.1670000000004</c:v>
                </c:pt>
                <c:pt idx="40">
                  <c:v>6357.9129999999996</c:v>
                </c:pt>
                <c:pt idx="41">
                  <c:v>6578.2489999999998</c:v>
                </c:pt>
                <c:pt idx="42">
                  <c:v>6888.1540000000005</c:v>
                </c:pt>
                <c:pt idx="43">
                  <c:v>7161.8670000000002</c:v>
                </c:pt>
                <c:pt idx="44">
                  <c:v>7474.7259999999997</c:v>
                </c:pt>
                <c:pt idx="45">
                  <c:v>7512.0240000000003</c:v>
                </c:pt>
                <c:pt idx="46">
                  <c:v>8442.4920000000002</c:v>
                </c:pt>
                <c:pt idx="47">
                  <c:v>9152.2430000000004</c:v>
                </c:pt>
                <c:pt idx="48">
                  <c:v>9917.5419999999995</c:v>
                </c:pt>
                <c:pt idx="49">
                  <c:v>10573.705</c:v>
                </c:pt>
                <c:pt idx="50">
                  <c:v>11497.089</c:v>
                </c:pt>
                <c:pt idx="51">
                  <c:v>12286.683000000001</c:v>
                </c:pt>
                <c:pt idx="52">
                  <c:v>12808.047</c:v>
                </c:pt>
                <c:pt idx="53">
                  <c:v>13344.498</c:v>
                </c:pt>
                <c:pt idx="54">
                  <c:v>13711.726000000001</c:v>
                </c:pt>
                <c:pt idx="55">
                  <c:v>13779.62</c:v>
                </c:pt>
                <c:pt idx="56">
                  <c:v>13982.954</c:v>
                </c:pt>
                <c:pt idx="57">
                  <c:v>14029.192999999999</c:v>
                </c:pt>
                <c:pt idx="58">
                  <c:v>14373.26</c:v>
                </c:pt>
                <c:pt idx="59">
                  <c:v>14584.800999999999</c:v>
                </c:pt>
                <c:pt idx="60">
                  <c:v>15130.014999999999</c:v>
                </c:pt>
                <c:pt idx="61">
                  <c:v>15557.137000000001</c:v>
                </c:pt>
                <c:pt idx="62">
                  <c:v>16305.132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C738-4FBF-8BA4-A29E56E060CD}"/>
            </c:ext>
          </c:extLst>
        </c:ser>
        <c:ser>
          <c:idx val="2"/>
          <c:order val="1"/>
          <c:tx>
            <c:strRef>
              <c:f>'niroye kar'!$C$2</c:f>
              <c:strCache>
                <c:ptCount val="1"/>
                <c:pt idx="0">
                  <c:v>مستمری بگیران (پرونده)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738-4FBF-8BA4-A29E56E060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738-4FBF-8BA4-A29E56E06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738-4FBF-8BA4-A29E56E06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738-4FBF-8BA4-A29E56E06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738-4FBF-8BA4-A29E56E060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738-4FBF-8BA4-A29E56E060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C738-4FBF-8BA4-A29E56E060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C738-4FBF-8BA4-A29E56E060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C738-4FBF-8BA4-A29E56E060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C738-4FBF-8BA4-A29E56E060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C738-4FBF-8BA4-A29E56E060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C738-4FBF-8BA4-A29E56E060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C738-4FBF-8BA4-A29E56E060C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C738-4FBF-8BA4-A29E56E06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latin typeface="IPT Nazanin" panose="00000400000000000000" pitchFamily="2" charset="2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'niroye kar'!$A$3:$A$65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'niroye kar'!$L$3:$L$65</c:f>
              <c:numCache>
                <c:formatCode>0</c:formatCode>
                <c:ptCount val="63"/>
                <c:pt idx="0">
                  <c:v>12.111000000000001</c:v>
                </c:pt>
                <c:pt idx="1">
                  <c:v>14.106999999999999</c:v>
                </c:pt>
                <c:pt idx="2">
                  <c:v>18.431999999999999</c:v>
                </c:pt>
                <c:pt idx="3">
                  <c:v>20.599</c:v>
                </c:pt>
                <c:pt idx="4">
                  <c:v>23.913</c:v>
                </c:pt>
                <c:pt idx="5">
                  <c:v>26.9</c:v>
                </c:pt>
                <c:pt idx="6">
                  <c:v>27.838000000000001</c:v>
                </c:pt>
                <c:pt idx="7">
                  <c:v>31.256</c:v>
                </c:pt>
                <c:pt idx="8">
                  <c:v>33.85</c:v>
                </c:pt>
                <c:pt idx="9">
                  <c:v>37.482999999999997</c:v>
                </c:pt>
                <c:pt idx="10">
                  <c:v>41.031999999999996</c:v>
                </c:pt>
                <c:pt idx="11">
                  <c:v>44.036000000000001</c:v>
                </c:pt>
                <c:pt idx="12">
                  <c:v>49.674999999999997</c:v>
                </c:pt>
                <c:pt idx="13">
                  <c:v>53.892000000000003</c:v>
                </c:pt>
                <c:pt idx="14">
                  <c:v>61.201000000000001</c:v>
                </c:pt>
                <c:pt idx="15">
                  <c:v>69.644000000000005</c:v>
                </c:pt>
                <c:pt idx="16">
                  <c:v>79.372</c:v>
                </c:pt>
                <c:pt idx="17">
                  <c:v>89.103999999999999</c:v>
                </c:pt>
                <c:pt idx="18">
                  <c:v>100.90300000000001</c:v>
                </c:pt>
                <c:pt idx="19">
                  <c:v>125.27800000000001</c:v>
                </c:pt>
                <c:pt idx="20">
                  <c:v>153.77600000000001</c:v>
                </c:pt>
                <c:pt idx="21">
                  <c:v>171.59</c:v>
                </c:pt>
                <c:pt idx="22">
                  <c:v>184.661</c:v>
                </c:pt>
                <c:pt idx="23">
                  <c:v>196.08799999999999</c:v>
                </c:pt>
                <c:pt idx="24">
                  <c:v>211.149</c:v>
                </c:pt>
                <c:pt idx="25">
                  <c:v>229.553</c:v>
                </c:pt>
                <c:pt idx="26">
                  <c:v>248.87100000000001</c:v>
                </c:pt>
                <c:pt idx="27">
                  <c:v>273.81900000000002</c:v>
                </c:pt>
                <c:pt idx="28">
                  <c:v>313.63799999999998</c:v>
                </c:pt>
                <c:pt idx="29">
                  <c:v>340.87</c:v>
                </c:pt>
                <c:pt idx="30">
                  <c:v>365.964</c:v>
                </c:pt>
                <c:pt idx="31">
                  <c:v>410.315</c:v>
                </c:pt>
                <c:pt idx="32">
                  <c:v>473.35399999999998</c:v>
                </c:pt>
                <c:pt idx="33">
                  <c:v>515.36699999999996</c:v>
                </c:pt>
                <c:pt idx="34">
                  <c:v>554.65499999999997</c:v>
                </c:pt>
                <c:pt idx="35">
                  <c:v>588.39200000000005</c:v>
                </c:pt>
                <c:pt idx="36">
                  <c:v>617.83000000000004</c:v>
                </c:pt>
                <c:pt idx="37">
                  <c:v>653.51599999999996</c:v>
                </c:pt>
                <c:pt idx="38">
                  <c:v>694.32100000000003</c:v>
                </c:pt>
                <c:pt idx="39">
                  <c:v>726.33600000000001</c:v>
                </c:pt>
                <c:pt idx="40">
                  <c:v>774.79399999999998</c:v>
                </c:pt>
                <c:pt idx="41">
                  <c:v>835.47400000000005</c:v>
                </c:pt>
                <c:pt idx="42">
                  <c:v>917.56899999999996</c:v>
                </c:pt>
                <c:pt idx="43">
                  <c:v>957.053</c:v>
                </c:pt>
                <c:pt idx="44">
                  <c:v>1058.8530000000001</c:v>
                </c:pt>
                <c:pt idx="45">
                  <c:v>1144.5820000000001</c:v>
                </c:pt>
                <c:pt idx="46">
                  <c:v>1247.0909999999999</c:v>
                </c:pt>
                <c:pt idx="47">
                  <c:v>1340.444</c:v>
                </c:pt>
                <c:pt idx="48">
                  <c:v>1455.1659999999999</c:v>
                </c:pt>
                <c:pt idx="49">
                  <c:v>1552.096</c:v>
                </c:pt>
                <c:pt idx="50">
                  <c:v>1726.4570000000001</c:v>
                </c:pt>
                <c:pt idx="51">
                  <c:v>1883.1420000000001</c:v>
                </c:pt>
                <c:pt idx="52">
                  <c:v>2013.9839999999999</c:v>
                </c:pt>
                <c:pt idx="53">
                  <c:v>2179.5720000000001</c:v>
                </c:pt>
                <c:pt idx="54">
                  <c:v>2350.0880000000002</c:v>
                </c:pt>
                <c:pt idx="55">
                  <c:v>2526.3719999999998</c:v>
                </c:pt>
                <c:pt idx="56">
                  <c:v>2716.61</c:v>
                </c:pt>
                <c:pt idx="57">
                  <c:v>2929.6529999999998</c:v>
                </c:pt>
                <c:pt idx="58">
                  <c:v>3129.1480000000001</c:v>
                </c:pt>
                <c:pt idx="59">
                  <c:v>3309.72</c:v>
                </c:pt>
                <c:pt idx="60">
                  <c:v>3588.3739999999998</c:v>
                </c:pt>
                <c:pt idx="61">
                  <c:v>3879.54</c:v>
                </c:pt>
                <c:pt idx="62">
                  <c:v>4150.8879999999999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C738-4FBF-8BA4-A29E56E06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45280"/>
        <c:axId val="273741552"/>
      </c:lineChart>
      <c:catAx>
        <c:axId val="2705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baseline="0">
                <a:latin typeface="IPT Nazanin" panose="00000400000000000000" pitchFamily="2" charset="2"/>
                <a:cs typeface="B Nazanin" panose="00000400000000000000" pitchFamily="2" charset="-78"/>
              </a:defRPr>
            </a:pPr>
            <a:endParaRPr lang="en-US"/>
          </a:p>
        </c:txPr>
        <c:crossAx val="273741552"/>
        <c:crosses val="autoZero"/>
        <c:auto val="1"/>
        <c:lblAlgn val="ctr"/>
        <c:lblOffset val="100"/>
        <c:noMultiLvlLbl val="0"/>
      </c:catAx>
      <c:valAx>
        <c:axId val="273741552"/>
        <c:scaling>
          <c:orientation val="minMax"/>
          <c:max val="156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IPT Nazanin" panose="00000400000000000000" pitchFamily="2" charset="2"/>
              </a:defRPr>
            </a:pPr>
            <a:endParaRPr lang="en-US"/>
          </a:p>
        </c:txPr>
        <c:crossAx val="270545280"/>
        <c:crosses val="autoZero"/>
        <c:crossBetween val="between"/>
      </c:valAx>
      <c:spPr>
        <a:noFill/>
        <a:ln w="25400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7247856945453675"/>
          <c:y val="0.93686036966359842"/>
          <c:w val="0.45282562394007331"/>
          <c:h val="5.13256509244059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B Nazanin" panose="00000400000000000000" pitchFamily="2" charset="-78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 rtl="1">
              <a:defRPr lang="fa-IR" sz="144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Nazanin" panose="00000400000000000000" pitchFamily="2" charset="-78"/>
              </a:defRPr>
            </a:pPr>
            <a:r>
              <a:rPr lang="fa-IR" sz="1100" b="1" i="0" u="none" strike="noStrike" kern="1200" baseline="0">
                <a:solidFill>
                  <a:srgbClr val="000000"/>
                </a:solidFill>
                <a:effectLst/>
                <a:latin typeface="Arial"/>
                <a:ea typeface="Arial"/>
                <a:cs typeface="B Titr" panose="00000700000000000000" pitchFamily="2" charset="-78"/>
              </a:rPr>
              <a:t>نمودار7- نسبت کارگاههای فعال به شعب  طی سالهای 1402-1340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051304171936728E-2"/>
          <c:y val="7.1246266630464294E-2"/>
          <c:w val="0.86183522514231181"/>
          <c:h val="0.82592581587678926"/>
        </c:manualLayout>
      </c:layout>
      <c:lineChart>
        <c:grouping val="standard"/>
        <c:varyColors val="0"/>
        <c:ser>
          <c:idx val="2"/>
          <c:order val="2"/>
          <c:spPr>
            <a:ln w="2540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</c:marker>
          <c:dPt>
            <c:idx val="49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  <a:effectLst>
                  <a:glow rad="127000">
                    <a:schemeClr val="bg1"/>
                  </a:glow>
                </a:effectLst>
                <a:scene3d>
                  <a:camera prst="orthographicFront"/>
                  <a:lightRig rig="threePt" dir="t">
                    <a:rot lat="0" lon="0" rev="1200000"/>
                  </a:lightRig>
                </a:scene3d>
                <a:sp3d>
                  <a:bevelT w="0" h="0"/>
                </a:sp3d>
              </c:spPr>
            </c:marker>
            <c:bubble3D val="0"/>
            <c:spPr>
              <a:ln w="25400">
                <a:solidFill>
                  <a:schemeClr val="accent2"/>
                </a:solidFill>
              </a:ln>
              <a:effectLst>
                <a:glow rad="127000">
                  <a:schemeClr val="bg1"/>
                </a:glow>
              </a:effectLst>
            </c:spPr>
            <c:extLst>
              <c:ext xmlns:c16="http://schemas.microsoft.com/office/drawing/2014/chart" uri="{C3380CC4-5D6E-409C-BE32-E72D297353CC}">
                <c16:uniqueId val="{0000002D-6BDE-4A6B-9B4E-0128FA04699C}"/>
              </c:ext>
            </c:extLst>
          </c:dPt>
          <c:dLbls>
            <c:dLbl>
              <c:idx val="49"/>
              <c:layout>
                <c:manualLayout>
                  <c:x val="-1.8768205965865987E-2"/>
                  <c:y val="3.5496752229719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BDE-4A6B-9B4E-0128FA046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PW-Hosseini" pitchFamily="2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'kargah shobeh'!$A$3:$A$65</c:f>
              <c:numCache>
                <c:formatCode>General</c:formatCode>
                <c:ptCount val="6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</c:numCache>
            </c:numRef>
          </c:cat>
          <c:val>
            <c:numRef>
              <c:f>'kargah shobeh'!$D$3:$D$65</c:f>
              <c:numCache>
                <c:formatCode>0</c:formatCode>
                <c:ptCount val="63"/>
                <c:pt idx="0">
                  <c:v>190.75757575757575</c:v>
                </c:pt>
                <c:pt idx="1">
                  <c:v>203.6</c:v>
                </c:pt>
                <c:pt idx="2">
                  <c:v>238.02631578947367</c:v>
                </c:pt>
                <c:pt idx="3">
                  <c:v>216.02083333333334</c:v>
                </c:pt>
                <c:pt idx="4">
                  <c:v>262.98148148148147</c:v>
                </c:pt>
                <c:pt idx="5">
                  <c:v>344.06349206349205</c:v>
                </c:pt>
                <c:pt idx="6">
                  <c:v>368.92957746478874</c:v>
                </c:pt>
                <c:pt idx="7">
                  <c:v>424.55844155844159</c:v>
                </c:pt>
                <c:pt idx="8">
                  <c:v>377.67708333333331</c:v>
                </c:pt>
                <c:pt idx="9">
                  <c:v>421.75510204081633</c:v>
                </c:pt>
                <c:pt idx="10">
                  <c:v>444.28947368421052</c:v>
                </c:pt>
                <c:pt idx="11">
                  <c:v>675.61016949152543</c:v>
                </c:pt>
                <c:pt idx="12">
                  <c:v>698.20289855072463</c:v>
                </c:pt>
                <c:pt idx="13">
                  <c:v>764.93959731543623</c:v>
                </c:pt>
                <c:pt idx="14">
                  <c:v>859.90384615384619</c:v>
                </c:pt>
                <c:pt idx="15">
                  <c:v>953.72784810126586</c:v>
                </c:pt>
                <c:pt idx="16">
                  <c:v>1065.575</c:v>
                </c:pt>
                <c:pt idx="17">
                  <c:v>1120.3173652694611</c:v>
                </c:pt>
                <c:pt idx="18">
                  <c:v>1058.2544378698226</c:v>
                </c:pt>
                <c:pt idx="19">
                  <c:v>1160.7352941176471</c:v>
                </c:pt>
                <c:pt idx="20">
                  <c:v>1129.9171270718232</c:v>
                </c:pt>
                <c:pt idx="21">
                  <c:v>1130.5189189189189</c:v>
                </c:pt>
                <c:pt idx="22">
                  <c:v>1138.563829787234</c:v>
                </c:pt>
                <c:pt idx="23">
                  <c:v>1217.8214285714287</c:v>
                </c:pt>
                <c:pt idx="24">
                  <c:v>1309.960199004975</c:v>
                </c:pt>
                <c:pt idx="25">
                  <c:v>1137.9769585253457</c:v>
                </c:pt>
                <c:pt idx="26">
                  <c:v>1324.0045871559632</c:v>
                </c:pt>
                <c:pt idx="27">
                  <c:v>1441.4434782608696</c:v>
                </c:pt>
                <c:pt idx="28">
                  <c:v>1601.0376569037658</c:v>
                </c:pt>
                <c:pt idx="29">
                  <c:v>1626.6055776892431</c:v>
                </c:pt>
                <c:pt idx="30">
                  <c:v>1549.9333333333334</c:v>
                </c:pt>
                <c:pt idx="31">
                  <c:v>1583.9966101694915</c:v>
                </c:pt>
                <c:pt idx="32">
                  <c:v>1552.4192546583852</c:v>
                </c:pt>
                <c:pt idx="33">
                  <c:v>1687.2447129909365</c:v>
                </c:pt>
                <c:pt idx="34">
                  <c:v>1812.3598820058996</c:v>
                </c:pt>
                <c:pt idx="35">
                  <c:v>1921.1947674418604</c:v>
                </c:pt>
                <c:pt idx="36">
                  <c:v>1745.6836982968371</c:v>
                </c:pt>
                <c:pt idx="37">
                  <c:v>1860.8759124087592</c:v>
                </c:pt>
                <c:pt idx="38">
                  <c:v>1893.5815085158151</c:v>
                </c:pt>
                <c:pt idx="39">
                  <c:v>1834.0523809523809</c:v>
                </c:pt>
                <c:pt idx="40">
                  <c:v>1841.6744186046512</c:v>
                </c:pt>
                <c:pt idx="41">
                  <c:v>2047.0701357466064</c:v>
                </c:pt>
                <c:pt idx="42">
                  <c:v>2129.6474501108646</c:v>
                </c:pt>
                <c:pt idx="43">
                  <c:v>2166.8704103671707</c:v>
                </c:pt>
                <c:pt idx="44">
                  <c:v>2240.5256410256411</c:v>
                </c:pt>
                <c:pt idx="45">
                  <c:v>2519.1468085106385</c:v>
                </c:pt>
                <c:pt idx="46">
                  <c:v>2409.3410526315788</c:v>
                </c:pt>
                <c:pt idx="47">
                  <c:v>2740.0271966527198</c:v>
                </c:pt>
                <c:pt idx="48">
                  <c:v>3041.2463465553237</c:v>
                </c:pt>
                <c:pt idx="49">
                  <c:v>2480.1273486430064</c:v>
                </c:pt>
                <c:pt idx="50">
                  <c:v>2579.7494780793318</c:v>
                </c:pt>
                <c:pt idx="51">
                  <c:v>2494.3235908141965</c:v>
                </c:pt>
                <c:pt idx="52">
                  <c:v>2625.507306889353</c:v>
                </c:pt>
                <c:pt idx="53">
                  <c:v>2281.5493482309125</c:v>
                </c:pt>
                <c:pt idx="54">
                  <c:v>2236.2375690607737</c:v>
                </c:pt>
                <c:pt idx="55">
                  <c:v>2175.9434306569342</c:v>
                </c:pt>
                <c:pt idx="56">
                  <c:v>2181.4802158273383</c:v>
                </c:pt>
                <c:pt idx="57">
                  <c:v>2329.7150537634407</c:v>
                </c:pt>
                <c:pt idx="58">
                  <c:v>2361.1827956989246</c:v>
                </c:pt>
                <c:pt idx="59">
                  <c:v>2338.5896057347672</c:v>
                </c:pt>
                <c:pt idx="60">
                  <c:v>2329.0035842293905</c:v>
                </c:pt>
                <c:pt idx="61">
                  <c:v>2351.2910714285713</c:v>
                </c:pt>
                <c:pt idx="62">
                  <c:v>2432.2392857142859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BDE-4A6B-9B4E-0128FA04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42336"/>
        <c:axId val="2737427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cat>
                  <c:numRef>
                    <c:extLst>
                      <c:ext uri="{02D57815-91ED-43cb-92C2-25804820EDAC}">
                        <c15:formulaRef>
                          <c15:sqref>'kargah shobeh'!$A$3:$A$65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1340</c:v>
                      </c:pt>
                      <c:pt idx="1">
                        <c:v>1341</c:v>
                      </c:pt>
                      <c:pt idx="2">
                        <c:v>1342</c:v>
                      </c:pt>
                      <c:pt idx="3">
                        <c:v>1343</c:v>
                      </c:pt>
                      <c:pt idx="4">
                        <c:v>1344</c:v>
                      </c:pt>
                      <c:pt idx="5">
                        <c:v>1345</c:v>
                      </c:pt>
                      <c:pt idx="6">
                        <c:v>1346</c:v>
                      </c:pt>
                      <c:pt idx="7">
                        <c:v>1347</c:v>
                      </c:pt>
                      <c:pt idx="8">
                        <c:v>1348</c:v>
                      </c:pt>
                      <c:pt idx="9">
                        <c:v>1349</c:v>
                      </c:pt>
                      <c:pt idx="10">
                        <c:v>1350</c:v>
                      </c:pt>
                      <c:pt idx="11">
                        <c:v>1351</c:v>
                      </c:pt>
                      <c:pt idx="12">
                        <c:v>1352</c:v>
                      </c:pt>
                      <c:pt idx="13">
                        <c:v>1353</c:v>
                      </c:pt>
                      <c:pt idx="14">
                        <c:v>1354</c:v>
                      </c:pt>
                      <c:pt idx="15">
                        <c:v>1355</c:v>
                      </c:pt>
                      <c:pt idx="16">
                        <c:v>1356</c:v>
                      </c:pt>
                      <c:pt idx="17">
                        <c:v>1357</c:v>
                      </c:pt>
                      <c:pt idx="18">
                        <c:v>1358</c:v>
                      </c:pt>
                      <c:pt idx="19">
                        <c:v>1359</c:v>
                      </c:pt>
                      <c:pt idx="20">
                        <c:v>1360</c:v>
                      </c:pt>
                      <c:pt idx="21">
                        <c:v>1361</c:v>
                      </c:pt>
                      <c:pt idx="22">
                        <c:v>1362</c:v>
                      </c:pt>
                      <c:pt idx="23">
                        <c:v>1363</c:v>
                      </c:pt>
                      <c:pt idx="24">
                        <c:v>1364</c:v>
                      </c:pt>
                      <c:pt idx="25">
                        <c:v>1365</c:v>
                      </c:pt>
                      <c:pt idx="26">
                        <c:v>1366</c:v>
                      </c:pt>
                      <c:pt idx="27">
                        <c:v>1367</c:v>
                      </c:pt>
                      <c:pt idx="28">
                        <c:v>1368</c:v>
                      </c:pt>
                      <c:pt idx="29">
                        <c:v>1369</c:v>
                      </c:pt>
                      <c:pt idx="30">
                        <c:v>1370</c:v>
                      </c:pt>
                      <c:pt idx="31">
                        <c:v>1371</c:v>
                      </c:pt>
                      <c:pt idx="32">
                        <c:v>1372</c:v>
                      </c:pt>
                      <c:pt idx="33">
                        <c:v>1373</c:v>
                      </c:pt>
                      <c:pt idx="34">
                        <c:v>1374</c:v>
                      </c:pt>
                      <c:pt idx="35">
                        <c:v>1375</c:v>
                      </c:pt>
                      <c:pt idx="36">
                        <c:v>1376</c:v>
                      </c:pt>
                      <c:pt idx="37">
                        <c:v>1377</c:v>
                      </c:pt>
                      <c:pt idx="38">
                        <c:v>1378</c:v>
                      </c:pt>
                      <c:pt idx="39">
                        <c:v>1379</c:v>
                      </c:pt>
                      <c:pt idx="40">
                        <c:v>1380</c:v>
                      </c:pt>
                      <c:pt idx="41">
                        <c:v>1381</c:v>
                      </c:pt>
                      <c:pt idx="42">
                        <c:v>1382</c:v>
                      </c:pt>
                      <c:pt idx="43">
                        <c:v>1383</c:v>
                      </c:pt>
                      <c:pt idx="44">
                        <c:v>1384</c:v>
                      </c:pt>
                      <c:pt idx="45">
                        <c:v>1385</c:v>
                      </c:pt>
                      <c:pt idx="46">
                        <c:v>1386</c:v>
                      </c:pt>
                      <c:pt idx="47">
                        <c:v>1387</c:v>
                      </c:pt>
                      <c:pt idx="48">
                        <c:v>1388</c:v>
                      </c:pt>
                      <c:pt idx="49">
                        <c:v>1389</c:v>
                      </c:pt>
                      <c:pt idx="50">
                        <c:v>1390</c:v>
                      </c:pt>
                      <c:pt idx="51">
                        <c:v>1391</c:v>
                      </c:pt>
                      <c:pt idx="52">
                        <c:v>1392</c:v>
                      </c:pt>
                      <c:pt idx="53">
                        <c:v>1393</c:v>
                      </c:pt>
                      <c:pt idx="54">
                        <c:v>1394</c:v>
                      </c:pt>
                      <c:pt idx="55">
                        <c:v>1395</c:v>
                      </c:pt>
                      <c:pt idx="56">
                        <c:v>1396</c:v>
                      </c:pt>
                      <c:pt idx="57">
                        <c:v>1397</c:v>
                      </c:pt>
                      <c:pt idx="58">
                        <c:v>1398</c:v>
                      </c:pt>
                      <c:pt idx="59">
                        <c:v>1399</c:v>
                      </c:pt>
                      <c:pt idx="60">
                        <c:v>1400</c:v>
                      </c:pt>
                      <c:pt idx="61">
                        <c:v>1401</c:v>
                      </c:pt>
                      <c:pt idx="62">
                        <c:v>1402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'kargah shobeh'!$D$63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2329.0035842293905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B-6BDE-4A6B-9B4E-0128FA04699C}"/>
                  </c:ext>
                </c:extLst>
              </c15:ser>
            </c15:filteredLineSeries>
            <c15:filteredLineSeries>
              <c15:ser>
                <c:idx val="0"/>
                <c:order val="1"/>
                <c:dLbls>
                  <c:dLbl>
                    <c:idx val="0"/>
                    <c:layout>
                      <c:manualLayout>
                        <c:x val="-1.7777777777777781E-2"/>
                        <c:y val="-4.4025157232704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6BDE-4A6B-9B4E-0128FA04699C}"/>
                      </c:ext>
                    </c:extLst>
                  </c:dLbl>
                  <c:dLbl>
                    <c:idx val="8"/>
                    <c:layout>
                      <c:manualLayout>
                        <c:x val="-2.1880341880341891E-2"/>
                        <c:y val="4.4025157232704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E-6BDE-4A6B-9B4E-0128FA04699C}"/>
                      </c:ext>
                    </c:extLst>
                  </c:dLbl>
                  <c:dLbl>
                    <c:idx val="11"/>
                    <c:layout>
                      <c:manualLayout>
                        <c:x val="-3.6923076923076947E-2"/>
                        <c:y val="-4.402515723270431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F-6BDE-4A6B-9B4E-0128FA04699C}"/>
                      </c:ext>
                    </c:extLst>
                  </c:dLbl>
                  <c:dLbl>
                    <c:idx val="18"/>
                    <c:layout>
                      <c:manualLayout>
                        <c:x val="-2.735042735042735E-2"/>
                        <c:y val="5.031446540880503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0-6BDE-4A6B-9B4E-0128FA04699C}"/>
                      </c:ext>
                    </c:extLst>
                  </c:dLbl>
                  <c:dLbl>
                    <c:idx val="25"/>
                    <c:layout>
                      <c:manualLayout>
                        <c:x val="-2.735042735042735E-2"/>
                        <c:y val="4.4025157232704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1-6BDE-4A6B-9B4E-0128FA04699C}"/>
                      </c:ext>
                    </c:extLst>
                  </c:dLbl>
                  <c:dLbl>
                    <c:idx val="29"/>
                    <c:layout>
                      <c:manualLayout>
                        <c:x val="-3.8290598290598277E-2"/>
                        <c:y val="-4.82180293501048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6BDE-4A6B-9B4E-0128FA04699C}"/>
                      </c:ext>
                    </c:extLst>
                  </c:dLbl>
                  <c:dLbl>
                    <c:idx val="35"/>
                    <c:layout>
                      <c:manualLayout>
                        <c:x val="-3.2820512820512834E-2"/>
                        <c:y val="-4.82180293501048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3-6BDE-4A6B-9B4E-0128FA04699C}"/>
                      </c:ext>
                    </c:extLst>
                  </c:dLbl>
                  <c:dLbl>
                    <c:idx val="36"/>
                    <c:layout>
                      <c:manualLayout>
                        <c:x val="-2.4615384615384522E-2"/>
                        <c:y val="4.82180293501048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4-6BDE-4A6B-9B4E-0128FA04699C}"/>
                      </c:ext>
                    </c:extLst>
                  </c:dLbl>
                  <c:dLbl>
                    <c:idx val="45"/>
                    <c:layout>
                      <c:manualLayout>
                        <c:x val="-3.8290598290598277E-2"/>
                        <c:y val="-3.77358490566037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5-6BDE-4A6B-9B4E-0128FA04699C}"/>
                      </c:ext>
                    </c:extLst>
                  </c:dLbl>
                  <c:dLbl>
                    <c:idx val="48"/>
                    <c:layout>
                      <c:manualLayout>
                        <c:x val="-3.1452991452991456E-2"/>
                        <c:y val="-4.82180293501048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6-6BDE-4A6B-9B4E-0128FA04699C}"/>
                      </c:ext>
                    </c:extLst>
                  </c:dLbl>
                  <c:dLbl>
                    <c:idx val="49"/>
                    <c:layout>
                      <c:manualLayout>
                        <c:x val="-2.3247863247863251E-2"/>
                        <c:y val="4.612159329140459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7-6BDE-4A6B-9B4E-0128FA04699C}"/>
                      </c:ext>
                    </c:extLst>
                  </c:dLbl>
                  <c:dLbl>
                    <c:idx val="50"/>
                    <c:layout>
                      <c:manualLayout>
                        <c:x val="-2.735042735042735E-3"/>
                        <c:y val="-3.773584905660383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8-6BDE-4A6B-9B4E-0128FA04699C}"/>
                      </c:ext>
                    </c:extLst>
                  </c:dLbl>
                  <c:dLbl>
                    <c:idx val="60"/>
                    <c:layout>
                      <c:manualLayout>
                        <c:x val="0"/>
                        <c:y val="3.9719569632784099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noAutofit/>
                      </a:bodyPr>
                      <a:lstStyle/>
                      <a:p>
                        <a:pPr>
                          <a:defRPr baseline="0">
                            <a:latin typeface="IPT Nazanin" panose="00000400000000000000" pitchFamily="2" charset="2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3.6908530132146442E-2"/>
                            <c:h val="6.376036177894289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29-6BDE-4A6B-9B4E-0128FA04699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aseline="0">
                          <a:latin typeface="IPT Nazanin" panose="00000400000000000000" pitchFamily="2" charset="2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'kargah shobeh'!$A$3:$A$65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1340</c:v>
                      </c:pt>
                      <c:pt idx="1">
                        <c:v>1341</c:v>
                      </c:pt>
                      <c:pt idx="2">
                        <c:v>1342</c:v>
                      </c:pt>
                      <c:pt idx="3">
                        <c:v>1343</c:v>
                      </c:pt>
                      <c:pt idx="4">
                        <c:v>1344</c:v>
                      </c:pt>
                      <c:pt idx="5">
                        <c:v>1345</c:v>
                      </c:pt>
                      <c:pt idx="6">
                        <c:v>1346</c:v>
                      </c:pt>
                      <c:pt idx="7">
                        <c:v>1347</c:v>
                      </c:pt>
                      <c:pt idx="8">
                        <c:v>1348</c:v>
                      </c:pt>
                      <c:pt idx="9">
                        <c:v>1349</c:v>
                      </c:pt>
                      <c:pt idx="10">
                        <c:v>1350</c:v>
                      </c:pt>
                      <c:pt idx="11">
                        <c:v>1351</c:v>
                      </c:pt>
                      <c:pt idx="12">
                        <c:v>1352</c:v>
                      </c:pt>
                      <c:pt idx="13">
                        <c:v>1353</c:v>
                      </c:pt>
                      <c:pt idx="14">
                        <c:v>1354</c:v>
                      </c:pt>
                      <c:pt idx="15">
                        <c:v>1355</c:v>
                      </c:pt>
                      <c:pt idx="16">
                        <c:v>1356</c:v>
                      </c:pt>
                      <c:pt idx="17">
                        <c:v>1357</c:v>
                      </c:pt>
                      <c:pt idx="18">
                        <c:v>1358</c:v>
                      </c:pt>
                      <c:pt idx="19">
                        <c:v>1359</c:v>
                      </c:pt>
                      <c:pt idx="20">
                        <c:v>1360</c:v>
                      </c:pt>
                      <c:pt idx="21">
                        <c:v>1361</c:v>
                      </c:pt>
                      <c:pt idx="22">
                        <c:v>1362</c:v>
                      </c:pt>
                      <c:pt idx="23">
                        <c:v>1363</c:v>
                      </c:pt>
                      <c:pt idx="24">
                        <c:v>1364</c:v>
                      </c:pt>
                      <c:pt idx="25">
                        <c:v>1365</c:v>
                      </c:pt>
                      <c:pt idx="26">
                        <c:v>1366</c:v>
                      </c:pt>
                      <c:pt idx="27">
                        <c:v>1367</c:v>
                      </c:pt>
                      <c:pt idx="28">
                        <c:v>1368</c:v>
                      </c:pt>
                      <c:pt idx="29">
                        <c:v>1369</c:v>
                      </c:pt>
                      <c:pt idx="30">
                        <c:v>1370</c:v>
                      </c:pt>
                      <c:pt idx="31">
                        <c:v>1371</c:v>
                      </c:pt>
                      <c:pt idx="32">
                        <c:v>1372</c:v>
                      </c:pt>
                      <c:pt idx="33">
                        <c:v>1373</c:v>
                      </c:pt>
                      <c:pt idx="34">
                        <c:v>1374</c:v>
                      </c:pt>
                      <c:pt idx="35">
                        <c:v>1375</c:v>
                      </c:pt>
                      <c:pt idx="36">
                        <c:v>1376</c:v>
                      </c:pt>
                      <c:pt idx="37">
                        <c:v>1377</c:v>
                      </c:pt>
                      <c:pt idx="38">
                        <c:v>1378</c:v>
                      </c:pt>
                      <c:pt idx="39">
                        <c:v>1379</c:v>
                      </c:pt>
                      <c:pt idx="40">
                        <c:v>1380</c:v>
                      </c:pt>
                      <c:pt idx="41">
                        <c:v>1381</c:v>
                      </c:pt>
                      <c:pt idx="42">
                        <c:v>1382</c:v>
                      </c:pt>
                      <c:pt idx="43">
                        <c:v>1383</c:v>
                      </c:pt>
                      <c:pt idx="44">
                        <c:v>1384</c:v>
                      </c:pt>
                      <c:pt idx="45">
                        <c:v>1385</c:v>
                      </c:pt>
                      <c:pt idx="46">
                        <c:v>1386</c:v>
                      </c:pt>
                      <c:pt idx="47">
                        <c:v>1387</c:v>
                      </c:pt>
                      <c:pt idx="48">
                        <c:v>1388</c:v>
                      </c:pt>
                      <c:pt idx="49">
                        <c:v>1389</c:v>
                      </c:pt>
                      <c:pt idx="50">
                        <c:v>1390</c:v>
                      </c:pt>
                      <c:pt idx="51">
                        <c:v>1391</c:v>
                      </c:pt>
                      <c:pt idx="52">
                        <c:v>1392</c:v>
                      </c:pt>
                      <c:pt idx="53">
                        <c:v>1393</c:v>
                      </c:pt>
                      <c:pt idx="54">
                        <c:v>1394</c:v>
                      </c:pt>
                      <c:pt idx="55">
                        <c:v>1395</c:v>
                      </c:pt>
                      <c:pt idx="56">
                        <c:v>1396</c:v>
                      </c:pt>
                      <c:pt idx="57">
                        <c:v>1397</c:v>
                      </c:pt>
                      <c:pt idx="58">
                        <c:v>1398</c:v>
                      </c:pt>
                      <c:pt idx="59">
                        <c:v>1399</c:v>
                      </c:pt>
                      <c:pt idx="60">
                        <c:v>1400</c:v>
                      </c:pt>
                      <c:pt idx="61">
                        <c:v>1401</c:v>
                      </c:pt>
                      <c:pt idx="62">
                        <c:v>1402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'kargah shobeh'!$D$3:$D$63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190.75757575757575</c:v>
                      </c:pt>
                      <c:pt idx="1">
                        <c:v>203.6</c:v>
                      </c:pt>
                      <c:pt idx="2">
                        <c:v>238.02631578947367</c:v>
                      </c:pt>
                      <c:pt idx="3">
                        <c:v>216.02083333333334</c:v>
                      </c:pt>
                      <c:pt idx="4">
                        <c:v>262.98148148148147</c:v>
                      </c:pt>
                      <c:pt idx="5">
                        <c:v>344.06349206349205</c:v>
                      </c:pt>
                      <c:pt idx="6">
                        <c:v>368.92957746478874</c:v>
                      </c:pt>
                      <c:pt idx="7">
                        <c:v>424.55844155844159</c:v>
                      </c:pt>
                      <c:pt idx="8">
                        <c:v>377.67708333333331</c:v>
                      </c:pt>
                      <c:pt idx="9">
                        <c:v>421.75510204081633</c:v>
                      </c:pt>
                      <c:pt idx="10">
                        <c:v>444.28947368421052</c:v>
                      </c:pt>
                      <c:pt idx="11">
                        <c:v>675.61016949152543</c:v>
                      </c:pt>
                      <c:pt idx="12">
                        <c:v>698.20289855072463</c:v>
                      </c:pt>
                      <c:pt idx="13">
                        <c:v>764.93959731543623</c:v>
                      </c:pt>
                      <c:pt idx="14">
                        <c:v>859.90384615384619</c:v>
                      </c:pt>
                      <c:pt idx="15">
                        <c:v>953.72784810126586</c:v>
                      </c:pt>
                      <c:pt idx="16">
                        <c:v>1065.575</c:v>
                      </c:pt>
                      <c:pt idx="17">
                        <c:v>1120.3173652694611</c:v>
                      </c:pt>
                      <c:pt idx="18">
                        <c:v>1058.2544378698226</c:v>
                      </c:pt>
                      <c:pt idx="19">
                        <c:v>1160.7352941176471</c:v>
                      </c:pt>
                      <c:pt idx="20">
                        <c:v>1129.9171270718232</c:v>
                      </c:pt>
                      <c:pt idx="21">
                        <c:v>1130.5189189189189</c:v>
                      </c:pt>
                      <c:pt idx="22">
                        <c:v>1138.563829787234</c:v>
                      </c:pt>
                      <c:pt idx="23">
                        <c:v>1217.8214285714287</c:v>
                      </c:pt>
                      <c:pt idx="24">
                        <c:v>1309.960199004975</c:v>
                      </c:pt>
                      <c:pt idx="25">
                        <c:v>1137.9769585253457</c:v>
                      </c:pt>
                      <c:pt idx="26">
                        <c:v>1324.0045871559632</c:v>
                      </c:pt>
                      <c:pt idx="27">
                        <c:v>1441.4434782608696</c:v>
                      </c:pt>
                      <c:pt idx="28">
                        <c:v>1601.0376569037658</c:v>
                      </c:pt>
                      <c:pt idx="29">
                        <c:v>1626.6055776892431</c:v>
                      </c:pt>
                      <c:pt idx="30">
                        <c:v>1549.9333333333334</c:v>
                      </c:pt>
                      <c:pt idx="31">
                        <c:v>1583.9966101694915</c:v>
                      </c:pt>
                      <c:pt idx="32">
                        <c:v>1552.4192546583852</c:v>
                      </c:pt>
                      <c:pt idx="33">
                        <c:v>1687.2447129909365</c:v>
                      </c:pt>
                      <c:pt idx="34">
                        <c:v>1812.3598820058996</c:v>
                      </c:pt>
                      <c:pt idx="35">
                        <c:v>1921.1947674418604</c:v>
                      </c:pt>
                      <c:pt idx="36">
                        <c:v>1745.6836982968371</c:v>
                      </c:pt>
                      <c:pt idx="37">
                        <c:v>1860.8759124087592</c:v>
                      </c:pt>
                      <c:pt idx="38">
                        <c:v>1893.5815085158151</c:v>
                      </c:pt>
                      <c:pt idx="39">
                        <c:v>1834.0523809523809</c:v>
                      </c:pt>
                      <c:pt idx="40">
                        <c:v>1841.6744186046512</c:v>
                      </c:pt>
                      <c:pt idx="41">
                        <c:v>2047.0701357466064</c:v>
                      </c:pt>
                      <c:pt idx="42">
                        <c:v>2129.6474501108646</c:v>
                      </c:pt>
                      <c:pt idx="43">
                        <c:v>2166.8704103671707</c:v>
                      </c:pt>
                      <c:pt idx="44">
                        <c:v>2240.5256410256411</c:v>
                      </c:pt>
                      <c:pt idx="45">
                        <c:v>2519.1468085106385</c:v>
                      </c:pt>
                      <c:pt idx="46">
                        <c:v>2409.3410526315788</c:v>
                      </c:pt>
                      <c:pt idx="47">
                        <c:v>2740.0271966527198</c:v>
                      </c:pt>
                      <c:pt idx="48">
                        <c:v>3041.2463465553237</c:v>
                      </c:pt>
                      <c:pt idx="49">
                        <c:v>2480.1273486430064</c:v>
                      </c:pt>
                      <c:pt idx="50">
                        <c:v>2579.7494780793318</c:v>
                      </c:pt>
                      <c:pt idx="51">
                        <c:v>2494.3235908141965</c:v>
                      </c:pt>
                      <c:pt idx="52">
                        <c:v>2625.507306889353</c:v>
                      </c:pt>
                      <c:pt idx="53">
                        <c:v>2281.5493482309125</c:v>
                      </c:pt>
                      <c:pt idx="54">
                        <c:v>2236.2375690607737</c:v>
                      </c:pt>
                      <c:pt idx="55">
                        <c:v>2175.9434306569342</c:v>
                      </c:pt>
                      <c:pt idx="56">
                        <c:v>2181.4802158273383</c:v>
                      </c:pt>
                      <c:pt idx="57">
                        <c:v>2329.7150537634407</c:v>
                      </c:pt>
                      <c:pt idx="58">
                        <c:v>2361.1827956989246</c:v>
                      </c:pt>
                      <c:pt idx="59">
                        <c:v>2338.5896057347672</c:v>
                      </c:pt>
                      <c:pt idx="60">
                        <c:v>2329.0035842293905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6BDE-4A6B-9B4E-0128FA04699C}"/>
                  </c:ext>
                </c:extLst>
              </c15:ser>
            </c15:filteredLineSeries>
          </c:ext>
        </c:extLst>
      </c:lineChart>
      <c:catAx>
        <c:axId val="2737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IPT Nazanin" panose="00000400000000000000" pitchFamily="2" charset="2"/>
                <a:ea typeface="Arial"/>
                <a:cs typeface="Arial"/>
              </a:defRPr>
            </a:pPr>
            <a:endParaRPr lang="en-US"/>
          </a:p>
        </c:txPr>
        <c:crossAx val="273742728"/>
        <c:crosses val="autoZero"/>
        <c:auto val="1"/>
        <c:lblAlgn val="ctr"/>
        <c:lblOffset val="100"/>
        <c:noMultiLvlLbl val="0"/>
      </c:catAx>
      <c:valAx>
        <c:axId val="2737427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IPT Nazanin" panose="00000400000000000000" pitchFamily="2" charset="2"/>
                <a:ea typeface="Arial"/>
                <a:cs typeface="Arial"/>
              </a:defRPr>
            </a:pPr>
            <a:endParaRPr lang="en-US"/>
          </a:p>
        </c:txPr>
        <c:crossAx val="2737423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33627088690047E-2"/>
          <c:y val="8.9830424697463815E-2"/>
          <c:w val="0.852660362550133"/>
          <c:h val="0.71462635566780564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Havades!$A$3:$A$42</c:f>
              <c:numCache>
                <c:formatCode>General</c:formatCode>
                <c:ptCount val="40"/>
                <c:pt idx="0">
                  <c:v>1363</c:v>
                </c:pt>
                <c:pt idx="1">
                  <c:v>1364</c:v>
                </c:pt>
                <c:pt idx="2">
                  <c:v>1365</c:v>
                </c:pt>
                <c:pt idx="3">
                  <c:v>1366</c:v>
                </c:pt>
                <c:pt idx="4">
                  <c:v>1367</c:v>
                </c:pt>
                <c:pt idx="5">
                  <c:v>1368</c:v>
                </c:pt>
                <c:pt idx="6">
                  <c:v>1369</c:v>
                </c:pt>
                <c:pt idx="7">
                  <c:v>1370</c:v>
                </c:pt>
                <c:pt idx="8">
                  <c:v>1371</c:v>
                </c:pt>
                <c:pt idx="9">
                  <c:v>1372</c:v>
                </c:pt>
                <c:pt idx="10">
                  <c:v>1373</c:v>
                </c:pt>
                <c:pt idx="11">
                  <c:v>1374</c:v>
                </c:pt>
                <c:pt idx="12">
                  <c:v>1375</c:v>
                </c:pt>
                <c:pt idx="13">
                  <c:v>1376</c:v>
                </c:pt>
                <c:pt idx="14">
                  <c:v>1377</c:v>
                </c:pt>
                <c:pt idx="15">
                  <c:v>1378</c:v>
                </c:pt>
                <c:pt idx="16">
                  <c:v>1379</c:v>
                </c:pt>
                <c:pt idx="17">
                  <c:v>1380</c:v>
                </c:pt>
                <c:pt idx="18">
                  <c:v>1381</c:v>
                </c:pt>
                <c:pt idx="19">
                  <c:v>1382</c:v>
                </c:pt>
                <c:pt idx="20">
                  <c:v>1383</c:v>
                </c:pt>
                <c:pt idx="21">
                  <c:v>1384</c:v>
                </c:pt>
                <c:pt idx="22">
                  <c:v>1385</c:v>
                </c:pt>
                <c:pt idx="23">
                  <c:v>1386</c:v>
                </c:pt>
                <c:pt idx="24">
                  <c:v>1387</c:v>
                </c:pt>
                <c:pt idx="25">
                  <c:v>1388</c:v>
                </c:pt>
                <c:pt idx="26">
                  <c:v>1389</c:v>
                </c:pt>
                <c:pt idx="27">
                  <c:v>1390</c:v>
                </c:pt>
                <c:pt idx="28">
                  <c:v>1391</c:v>
                </c:pt>
                <c:pt idx="29">
                  <c:v>1392</c:v>
                </c:pt>
                <c:pt idx="30">
                  <c:v>1393</c:v>
                </c:pt>
                <c:pt idx="31">
                  <c:v>1394</c:v>
                </c:pt>
                <c:pt idx="32">
                  <c:v>1395</c:v>
                </c:pt>
                <c:pt idx="33">
                  <c:v>1396</c:v>
                </c:pt>
                <c:pt idx="34">
                  <c:v>1397</c:v>
                </c:pt>
                <c:pt idx="35">
                  <c:v>1398</c:v>
                </c:pt>
                <c:pt idx="36">
                  <c:v>1399</c:v>
                </c:pt>
                <c:pt idx="37">
                  <c:v>1400</c:v>
                </c:pt>
                <c:pt idx="38">
                  <c:v>1401</c:v>
                </c:pt>
                <c:pt idx="39">
                  <c:v>1402</c:v>
                </c:pt>
              </c:numCache>
            </c:numRef>
          </c:cat>
          <c:val>
            <c:numRef>
              <c:f>Havades!$D$3:$D$42</c:f>
              <c:numCache>
                <c:formatCode>0.00</c:formatCode>
                <c:ptCount val="40"/>
                <c:pt idx="0">
                  <c:v>8.3413479497240033</c:v>
                </c:pt>
                <c:pt idx="1">
                  <c:v>9.3033623501255303</c:v>
                </c:pt>
                <c:pt idx="2">
                  <c:v>9.2536143640830115</c:v>
                </c:pt>
                <c:pt idx="3">
                  <c:v>8.0837403995740917</c:v>
                </c:pt>
                <c:pt idx="4">
                  <c:v>7.593233533034593</c:v>
                </c:pt>
                <c:pt idx="5">
                  <c:v>6.7768710298870731</c:v>
                </c:pt>
                <c:pt idx="6">
                  <c:v>6.2407924824786685</c:v>
                </c:pt>
                <c:pt idx="7">
                  <c:v>6.0351067939855021</c:v>
                </c:pt>
                <c:pt idx="8">
                  <c:v>4.7674783493181065</c:v>
                </c:pt>
                <c:pt idx="9">
                  <c:v>3.9571820863138623</c:v>
                </c:pt>
                <c:pt idx="10">
                  <c:v>3.6512639765950521</c:v>
                </c:pt>
                <c:pt idx="11">
                  <c:v>2.7825330470256491</c:v>
                </c:pt>
                <c:pt idx="12">
                  <c:v>2.498167066934295</c:v>
                </c:pt>
                <c:pt idx="13">
                  <c:v>2.4160732451678535</c:v>
                </c:pt>
                <c:pt idx="14">
                  <c:v>2.4290613670749468</c:v>
                </c:pt>
                <c:pt idx="15">
                  <c:v>2.3021029062239915</c:v>
                </c:pt>
                <c:pt idx="16">
                  <c:v>2.4811207204264782</c:v>
                </c:pt>
                <c:pt idx="17">
                  <c:v>2.3404058450118712</c:v>
                </c:pt>
                <c:pt idx="18">
                  <c:v>2.5016958673277587</c:v>
                </c:pt>
                <c:pt idx="19">
                  <c:v>2.6213956193702885</c:v>
                </c:pt>
                <c:pt idx="20">
                  <c:v>2.7222540958982702</c:v>
                </c:pt>
                <c:pt idx="21">
                  <c:v>2.9833909789125843</c:v>
                </c:pt>
                <c:pt idx="22">
                  <c:v>3.1767679279815026</c:v>
                </c:pt>
                <c:pt idx="23">
                  <c:v>2.9540348496356383</c:v>
                </c:pt>
                <c:pt idx="24">
                  <c:v>2.5016326051767317</c:v>
                </c:pt>
                <c:pt idx="25">
                  <c:v>2.303509036822768</c:v>
                </c:pt>
                <c:pt idx="26">
                  <c:v>2.2500175541065439</c:v>
                </c:pt>
                <c:pt idx="27">
                  <c:v>1.875552292179768</c:v>
                </c:pt>
                <c:pt idx="28">
                  <c:v>1.777112125284847</c:v>
                </c:pt>
                <c:pt idx="29">
                  <c:v>1.6201823967519489</c:v>
                </c:pt>
                <c:pt idx="30">
                  <c:v>1.5101372232220083</c:v>
                </c:pt>
                <c:pt idx="31">
                  <c:v>1.4717304137093261</c:v>
                </c:pt>
                <c:pt idx="32">
                  <c:v>1.4615259334449402</c:v>
                </c:pt>
                <c:pt idx="33">
                  <c:v>1.4712711623837211</c:v>
                </c:pt>
                <c:pt idx="34">
                  <c:v>1.3849320275769608</c:v>
                </c:pt>
                <c:pt idx="35">
                  <c:v>1.6493247383641791</c:v>
                </c:pt>
                <c:pt idx="36">
                  <c:v>3.3509170302519475</c:v>
                </c:pt>
                <c:pt idx="37">
                  <c:v>3.3439707015017346</c:v>
                </c:pt>
                <c:pt idx="38">
                  <c:v>2.6030520371835775</c:v>
                </c:pt>
                <c:pt idx="39">
                  <c:v>2.7728837593236699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2ACA-4616-9E1C-72A3AFAA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45280"/>
        <c:axId val="273741552"/>
      </c:lineChart>
      <c:catAx>
        <c:axId val="2705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73741552"/>
        <c:crosses val="autoZero"/>
        <c:auto val="1"/>
        <c:lblAlgn val="ctr"/>
        <c:lblOffset val="100"/>
        <c:noMultiLvlLbl val="0"/>
      </c:catAx>
      <c:valAx>
        <c:axId val="2737415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70545280"/>
        <c:crosses val="autoZero"/>
        <c:crossBetween val="between"/>
      </c:valAx>
      <c:spPr>
        <a:noFill/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IPT Nazanin" panose="00000400000000000000" pitchFamily="2" charset="2"/>
          <a:ea typeface="Arial"/>
          <a:cs typeface="B Nazanin" panose="00000400000000000000" pitchFamily="2" charset="-78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200">
                <a:cs typeface="B Titr" panose="00000700000000000000" pitchFamily="2" charset="-78"/>
              </a:rPr>
              <a:t>نمودار</a:t>
            </a:r>
            <a:r>
              <a:rPr lang="fa-IR" sz="1200" baseline="0">
                <a:cs typeface="B Titr" panose="00000700000000000000" pitchFamily="2" charset="-78"/>
              </a:rPr>
              <a:t> 9 -م</a:t>
            </a:r>
            <a:r>
              <a:rPr lang="fa-IR" sz="1200">
                <a:cs typeface="B Titr" panose="00000700000000000000" pitchFamily="2" charset="-78"/>
              </a:rPr>
              <a:t>قایسه مبلغ مستمری (بدون مزایای جانبی) انواع مستمری بگیران</a:t>
            </a:r>
            <a:r>
              <a:rPr lang="en-US" sz="1200">
                <a:cs typeface="B Titr" panose="00000700000000000000" pitchFamily="2" charset="-78"/>
              </a:rPr>
              <a:t>                           </a:t>
            </a:r>
            <a:r>
              <a:rPr lang="fa-IR" sz="1200">
                <a:cs typeface="B Titr" panose="00000700000000000000" pitchFamily="2" charset="-78"/>
              </a:rPr>
              <a:t> طی</a:t>
            </a:r>
            <a:r>
              <a:rPr lang="fa-IR" sz="1200" baseline="0">
                <a:cs typeface="B Titr" panose="00000700000000000000" pitchFamily="2" charset="-78"/>
              </a:rPr>
              <a:t> </a:t>
            </a:r>
            <a:r>
              <a:rPr lang="fa-IR" sz="1200">
                <a:cs typeface="B Titr" panose="00000700000000000000" pitchFamily="2" charset="-78"/>
              </a:rPr>
              <a:t>سالهای</a:t>
            </a:r>
            <a:r>
              <a:rPr lang="en-US" sz="1200">
                <a:cs typeface="B Titr" panose="00000700000000000000" pitchFamily="2" charset="-78"/>
              </a:rPr>
              <a:t> </a:t>
            </a:r>
            <a:r>
              <a:rPr lang="fa-IR" sz="1200">
                <a:cs typeface="B Titr" panose="00000700000000000000" pitchFamily="2" charset="-78"/>
              </a:rPr>
              <a:t>1402 - 1390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Mostamari_Chap!$D$2</c:f>
              <c:strCache>
                <c:ptCount val="1"/>
                <c:pt idx="0">
                  <c:v>میانگین  حکم مستمری  بازنشستگان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Mostamari_Chap!$A$3:$A$15</c:f>
              <c:numCache>
                <c:formatCode>General</c:formatCode>
                <c:ptCount val="13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</c:numCache>
            </c:numRef>
          </c:cat>
          <c:val>
            <c:numRef>
              <c:f>Mostamari_Chap!$D$3:$D$15</c:f>
              <c:numCache>
                <c:formatCode>#,##0</c:formatCode>
                <c:ptCount val="13"/>
                <c:pt idx="0">
                  <c:v>5088352</c:v>
                </c:pt>
                <c:pt idx="1">
                  <c:v>6100637</c:v>
                </c:pt>
                <c:pt idx="2">
                  <c:v>7690474</c:v>
                </c:pt>
                <c:pt idx="3">
                  <c:v>9561009.9390439913</c:v>
                </c:pt>
                <c:pt idx="4">
                  <c:v>11076995</c:v>
                </c:pt>
                <c:pt idx="5">
                  <c:v>12716326</c:v>
                </c:pt>
                <c:pt idx="6">
                  <c:v>14506945.565387873</c:v>
                </c:pt>
                <c:pt idx="7">
                  <c:v>16651018.945405573</c:v>
                </c:pt>
                <c:pt idx="8">
                  <c:v>21235921.33863667</c:v>
                </c:pt>
                <c:pt idx="9">
                  <c:v>25886534.690789271</c:v>
                </c:pt>
                <c:pt idx="10">
                  <c:v>34999673.405307397</c:v>
                </c:pt>
                <c:pt idx="11">
                  <c:v>63775640.528686121</c:v>
                </c:pt>
                <c:pt idx="12">
                  <c:v>84646092.225366488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1-461E-B727-62953E10443F}"/>
            </c:ext>
          </c:extLst>
        </c:ser>
        <c:ser>
          <c:idx val="2"/>
          <c:order val="1"/>
          <c:tx>
            <c:strRef>
              <c:f>Mostamari_Chap!$F$2</c:f>
              <c:strCache>
                <c:ptCount val="1"/>
                <c:pt idx="0">
                  <c:v>میانگین مستمری ازکارافتادگان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572851512735612E-2"/>
                  <c:y val="2.778485135887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1-461E-B727-62953E10443F}"/>
                </c:ext>
              </c:extLst>
            </c:dLbl>
            <c:dLbl>
              <c:idx val="1"/>
              <c:layout>
                <c:manualLayout>
                  <c:x val="-2.3465817559403978E-2"/>
                  <c:y val="3.4459859157335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B1-461E-B727-62953E10443F}"/>
                </c:ext>
              </c:extLst>
            </c:dLbl>
            <c:dLbl>
              <c:idx val="2"/>
              <c:layout>
                <c:manualLayout>
                  <c:x val="-2.6727794923849524E-2"/>
                  <c:y val="3.7797363056564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1-461E-B727-62953E10443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Mostamari_Chap!$A$3:$A$15</c:f>
              <c:numCache>
                <c:formatCode>General</c:formatCode>
                <c:ptCount val="13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</c:numCache>
            </c:numRef>
          </c:cat>
          <c:val>
            <c:numRef>
              <c:f>Mostamari_Chap!$F$3:$F$15</c:f>
              <c:numCache>
                <c:formatCode>#,##0</c:formatCode>
                <c:ptCount val="13"/>
                <c:pt idx="0">
                  <c:v>3100378</c:v>
                </c:pt>
                <c:pt idx="1">
                  <c:v>3655212</c:v>
                </c:pt>
                <c:pt idx="2">
                  <c:v>4565460.5518451808</c:v>
                </c:pt>
                <c:pt idx="3">
                  <c:v>5695854.4598924937</c:v>
                </c:pt>
                <c:pt idx="4">
                  <c:v>6615177</c:v>
                </c:pt>
                <c:pt idx="5">
                  <c:v>7559803</c:v>
                </c:pt>
                <c:pt idx="6">
                  <c:v>8664611.421484353</c:v>
                </c:pt>
                <c:pt idx="7">
                  <c:v>10290510.286984917</c:v>
                </c:pt>
                <c:pt idx="8">
                  <c:v>14263023.881695092</c:v>
                </c:pt>
                <c:pt idx="9">
                  <c:v>17929543.107493997</c:v>
                </c:pt>
                <c:pt idx="10">
                  <c:v>24883184.597915176</c:v>
                </c:pt>
                <c:pt idx="11">
                  <c:v>43222716.224116042</c:v>
                </c:pt>
                <c:pt idx="12">
                  <c:v>54573469.698854521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B1-461E-B727-62953E10443F}"/>
            </c:ext>
          </c:extLst>
        </c:ser>
        <c:ser>
          <c:idx val="3"/>
          <c:order val="2"/>
          <c:tx>
            <c:strRef>
              <c:f>Mostamari_Chap!$H$2</c:f>
              <c:strCache>
                <c:ptCount val="1"/>
                <c:pt idx="0">
                  <c:v>میانگین مستمری فوت شدگان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B1-461E-B727-62953E10443F}"/>
                </c:ext>
              </c:extLst>
            </c:dLbl>
            <c:dLbl>
              <c:idx val="1"/>
              <c:layout>
                <c:manualLayout>
                  <c:x val="-1.8409752644513302E-2"/>
                  <c:y val="-2.110958076483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B1-461E-B727-62953E10443F}"/>
                </c:ext>
              </c:extLst>
            </c:dLbl>
            <c:dLbl>
              <c:idx val="2"/>
              <c:layout>
                <c:manualLayout>
                  <c:x val="-2.1671730008958879E-2"/>
                  <c:y val="-2.4447084664064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B1-461E-B727-62953E10443F}"/>
                </c:ext>
              </c:extLst>
            </c:dLbl>
            <c:dLbl>
              <c:idx val="3"/>
              <c:layout>
                <c:manualLayout>
                  <c:x val="-2.1671730008958879E-2"/>
                  <c:y val="-2.778458856329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B1-461E-B727-62953E10443F}"/>
                </c:ext>
              </c:extLst>
            </c:dLbl>
            <c:dLbl>
              <c:idx val="4"/>
              <c:layout>
                <c:manualLayout>
                  <c:x val="-2.1671730008958938E-2"/>
                  <c:y val="-3.112209246252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B1-461E-B727-62953E10443F}"/>
                </c:ext>
              </c:extLst>
            </c:dLbl>
            <c:dLbl>
              <c:idx val="5"/>
              <c:layout>
                <c:manualLayout>
                  <c:x val="-2.6564696055627245E-2"/>
                  <c:y val="-2.778458856329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B1-461E-B727-62953E10443F}"/>
                </c:ext>
              </c:extLst>
            </c:dLbl>
            <c:dLbl>
              <c:idx val="6"/>
              <c:layout>
                <c:manualLayout>
                  <c:x val="-3.1535230382930456E-2"/>
                  <c:y val="-3.1122092462523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B1-461E-B727-62953E10443F}"/>
                </c:ext>
              </c:extLst>
            </c:dLbl>
            <c:dLbl>
              <c:idx val="7"/>
              <c:layout>
                <c:manualLayout>
                  <c:x val="-3.6428196429598825E-2"/>
                  <c:y val="-3.4459596361752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B1-461E-B727-62953E10443F}"/>
                </c:ext>
              </c:extLst>
            </c:dLbl>
            <c:dLbl>
              <c:idx val="8"/>
              <c:layout>
                <c:manualLayout>
                  <c:x val="-3.1535230382930456E-2"/>
                  <c:y val="-4.113460416021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B1-461E-B727-62953E10443F}"/>
                </c:ext>
              </c:extLst>
            </c:dLbl>
            <c:dLbl>
              <c:idx val="9"/>
              <c:layout>
                <c:manualLayout>
                  <c:x val="-3.6428196429598825E-2"/>
                  <c:y val="-3.4459596361752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B1-461E-B727-62953E10443F}"/>
                </c:ext>
              </c:extLst>
            </c:dLbl>
            <c:dLbl>
              <c:idx val="10"/>
              <c:layout>
                <c:manualLayout>
                  <c:x val="-2.9904241700707671E-2"/>
                  <c:y val="-3.7797100260982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B1-461E-B727-62953E10443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PW-Hosseini" pitchFamily="2" charset="0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Mostamari_Chap!$A$3:$A$15</c:f>
              <c:numCache>
                <c:formatCode>General</c:formatCode>
                <c:ptCount val="13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</c:numCache>
            </c:numRef>
          </c:cat>
          <c:val>
            <c:numRef>
              <c:f>Mostamari_Chap!$H$3:$H$15</c:f>
              <c:numCache>
                <c:formatCode>#,##0</c:formatCode>
                <c:ptCount val="13"/>
                <c:pt idx="0">
                  <c:v>3626542</c:v>
                </c:pt>
                <c:pt idx="1">
                  <c:v>4357649</c:v>
                </c:pt>
                <c:pt idx="2">
                  <c:v>5431275</c:v>
                </c:pt>
                <c:pt idx="3">
                  <c:v>6922711.0901846513</c:v>
                </c:pt>
                <c:pt idx="4">
                  <c:v>7970050</c:v>
                </c:pt>
                <c:pt idx="5">
                  <c:v>8983930</c:v>
                </c:pt>
                <c:pt idx="6">
                  <c:v>10175902.985604415</c:v>
                </c:pt>
                <c:pt idx="7">
                  <c:v>12145555.351158142</c:v>
                </c:pt>
                <c:pt idx="8">
                  <c:v>15852950.711037247</c:v>
                </c:pt>
                <c:pt idx="9">
                  <c:v>20101130.049265146</c:v>
                </c:pt>
                <c:pt idx="10">
                  <c:v>27604278.503477905</c:v>
                </c:pt>
                <c:pt idx="11">
                  <c:v>41926533</c:v>
                </c:pt>
                <c:pt idx="12">
                  <c:v>54418941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2B1-461E-B727-62953E104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088799"/>
        <c:axId val="811340479"/>
      </c:lineChart>
      <c:catAx>
        <c:axId val="8090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PW-Hosseini" pitchFamily="2" charset="0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11340479"/>
        <c:crosses val="autoZero"/>
        <c:auto val="1"/>
        <c:lblAlgn val="ctr"/>
        <c:lblOffset val="100"/>
        <c:noMultiLvlLbl val="0"/>
      </c:catAx>
      <c:valAx>
        <c:axId val="81134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PW-Hosseini" pitchFamily="2" charset="0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09088799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r>
                    <a:rPr lang="fa-IR"/>
                    <a:t>میلیون ریال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0000"/>
  </sheetPr>
  <sheetViews>
    <sheetView zoomScale="82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0000"/>
  </sheetPr>
  <sheetViews>
    <sheetView zoomScale="82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3C96F99-D2E4-4448-B99C-1DD90D0329C0}">
  <sheetPr>
    <tabColor rgb="FFFF0000"/>
  </sheetPr>
  <sheetViews>
    <sheetView zoomScale="82" workbookViewId="0"/>
  </sheetViews>
  <pageMargins left="0" right="0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0000"/>
  </sheetPr>
  <sheetViews>
    <sheetView zoomScale="82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0000"/>
  </sheetPr>
  <sheetViews>
    <sheetView zoomScale="82" workbookViewId="0"/>
  </sheetViews>
  <pageMargins left="0" right="0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F3ED97-8DF3-4EF9-8A58-82746AD646F1}">
  <sheetPr>
    <tabColor rgb="FFFF0000"/>
  </sheetPr>
  <sheetViews>
    <sheetView zoomScale="82" workbookViewId="0"/>
  </sheetViews>
  <pageMargins left="0" right="0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rgb="FFFF0000"/>
  </sheetPr>
  <sheetViews>
    <sheetView workbookViewId="0"/>
  </sheetViews>
  <pageMargins left="0" right="0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F8D545E-806C-4DA1-95BE-F456A40367A9}">
  <sheetPr>
    <tabColor rgb="FFFF0000"/>
  </sheetPr>
  <sheetViews>
    <sheetView zoomScale="84" workbookViewId="0"/>
  </sheetViews>
  <pageMargins left="0" right="0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23141" cy="62186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09076" cy="5099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0.0094</cdr:y>
    </cdr:from>
    <cdr:to>
      <cdr:x>0.05322</cdr:x>
      <cdr:y>0.04232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66B4E8F-E19E-49F0-BDF0-D8F257AACD72}"/>
            </a:ext>
          </a:extLst>
        </cdr:cNvPr>
        <cdr:cNvSpPr txBox="1"/>
      </cdr:nvSpPr>
      <cdr:spPr>
        <a:xfrm xmlns:a="http://schemas.openxmlformats.org/drawingml/2006/main">
          <a:off x="0" y="57150"/>
          <a:ext cx="545996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نسبت</a:t>
          </a:r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62054" cy="5624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101624-B996-4A6C-B929-50120D22AF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0.18696</cdr:x>
      <cdr:y>0.02218</cdr:y>
    </cdr:from>
    <cdr:to>
      <cdr:x>0.88428</cdr:x>
      <cdr:y>0.1273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23554" y="124732"/>
          <a:ext cx="6428481" cy="591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/>
        <a:p xmlns:a="http://schemas.openxmlformats.org/drawingml/2006/main">
          <a:pPr algn="ctr"/>
          <a:r>
            <a:rPr lang="fa-IR" sz="1100" b="1">
              <a:solidFill>
                <a:sysClr val="windowText" lastClr="000000"/>
              </a:solidFill>
              <a:latin typeface="Arial" pitchFamily="34" charset="0"/>
              <a:cs typeface="B Titr" panose="00000700000000000000" pitchFamily="2" charset="-78"/>
            </a:rPr>
            <a:t>نمودار</a:t>
          </a:r>
          <a:r>
            <a:rPr lang="fa-IR" sz="1100" b="1" baseline="0">
              <a:solidFill>
                <a:sysClr val="windowText" lastClr="000000"/>
              </a:solidFill>
              <a:latin typeface="Arial" pitchFamily="34" charset="0"/>
              <a:cs typeface="B Titr" panose="00000700000000000000" pitchFamily="2" charset="-78"/>
            </a:rPr>
            <a:t> 8-  ضریب شیوع (</a:t>
          </a:r>
          <a:r>
            <a:rPr lang="fa-IR" sz="1200" b="1" i="0" u="none" strike="noStrike" kern="1200" baseline="0">
              <a:solidFill>
                <a:sysClr val="windowText" lastClr="000000"/>
              </a:solidFill>
              <a:effectLst/>
              <a:latin typeface="Arial"/>
              <a:ea typeface="Arial"/>
              <a:cs typeface="B Titr" panose="00000700000000000000" pitchFamily="2" charset="-78"/>
            </a:rPr>
            <a:t>در1000</a:t>
          </a:r>
          <a:r>
            <a:rPr lang="fa-IR" sz="1100" b="1" baseline="0">
              <a:solidFill>
                <a:sysClr val="windowText" lastClr="000000"/>
              </a:solidFill>
              <a:latin typeface="Arial" pitchFamily="34" charset="0"/>
              <a:cs typeface="B Titr" panose="00000700000000000000" pitchFamily="2" charset="-78"/>
            </a:rPr>
            <a:t> نفر)حادثه ناشی از کار طی سالهای 1402-1363</a:t>
          </a:r>
          <a:endParaRPr lang="fa-IR" sz="1100" b="1">
            <a:solidFill>
              <a:sysClr val="windowText" lastClr="000000"/>
            </a:solidFill>
            <a:latin typeface="Arial" pitchFamily="34" charset="0"/>
            <a:cs typeface="B Titr" panose="00000700000000000000" pitchFamily="2" charset="-78"/>
          </a:endParaRPr>
        </a:p>
      </cdr:txBody>
    </cdr:sp>
  </cdr:relSizeAnchor>
  <cdr:relSizeAnchor xmlns:cdr="http://schemas.openxmlformats.org/drawingml/2006/chartDrawing">
    <cdr:from>
      <cdr:x>0.00167</cdr:x>
      <cdr:y>0.01555</cdr:y>
    </cdr:from>
    <cdr:to>
      <cdr:x>0.07658</cdr:x>
      <cdr:y>0.05953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8E730AC-538D-4F05-BA0A-2575C452D2C8}"/>
            </a:ext>
          </a:extLst>
        </cdr:cNvPr>
        <cdr:cNvSpPr txBox="1"/>
      </cdr:nvSpPr>
      <cdr:spPr>
        <a:xfrm xmlns:a="http://schemas.openxmlformats.org/drawingml/2006/main">
          <a:off x="17100" y="87436"/>
          <a:ext cx="768731" cy="24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 نفر</a:t>
          </a:r>
          <a:endParaRPr 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23811</xdr:rowOff>
    </xdr:from>
    <xdr:to>
      <xdr:col>8</xdr:col>
      <xdr:colOff>619125</xdr:colOff>
      <xdr:row>40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38B8BF-BD2B-4994-AF8A-B2E5755DA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16</xdr:row>
      <xdr:rowOff>23811</xdr:rowOff>
    </xdr:from>
    <xdr:to>
      <xdr:col>8</xdr:col>
      <xdr:colOff>619126</xdr:colOff>
      <xdr:row>39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30E3B-82DE-4234-B9B7-9E90FC6EC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23141" cy="62186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498873" cy="62186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4FC319-4205-4029-8FD9-1FC68045F3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0.01714</cdr:y>
    </cdr:from>
    <cdr:to>
      <cdr:x>0.07491</cdr:x>
      <cdr:y>0.06112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E730AC-538D-4F05-BA0A-2575C452D2C8}"/>
            </a:ext>
          </a:extLst>
        </cdr:cNvPr>
        <cdr:cNvSpPr txBox="1"/>
      </cdr:nvSpPr>
      <cdr:spPr>
        <a:xfrm xmlns:a="http://schemas.openxmlformats.org/drawingml/2006/main">
          <a:off x="0" y="104152"/>
          <a:ext cx="696985" cy="26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>
              <a:latin typeface="IPT Nazanin" panose="00000400000000000000" pitchFamily="2" charset="2"/>
            </a:rPr>
            <a:t>نسبت</a:t>
          </a:r>
          <a:endParaRPr lang="en-US" sz="1100">
            <a:latin typeface="IPT Nazanin" panose="00000400000000000000" pitchFamily="2" charset="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523141" cy="62186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0498873" cy="62186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0.03442</cdr:y>
    </cdr:from>
    <cdr:to>
      <cdr:x>0.08739</cdr:x>
      <cdr:y>0.0784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E730AC-538D-4F05-BA0A-2575C452D2C8}"/>
            </a:ext>
          </a:extLst>
        </cdr:cNvPr>
        <cdr:cNvSpPr txBox="1"/>
      </cdr:nvSpPr>
      <cdr:spPr>
        <a:xfrm xmlns:a="http://schemas.openxmlformats.org/drawingml/2006/main">
          <a:off x="116149" y="209078"/>
          <a:ext cx="696985" cy="26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نسبت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256799" cy="60750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A54AC9-EF3C-48AA-9D1F-EA3A4D7435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0.03121</cdr:x>
      <cdr:y>0.0478</cdr:y>
    </cdr:from>
    <cdr:to>
      <cdr:x>0.10612</cdr:x>
      <cdr:y>0.09178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E730AC-538D-4F05-BA0A-2575C452D2C8}"/>
            </a:ext>
          </a:extLst>
        </cdr:cNvPr>
        <cdr:cNvSpPr txBox="1"/>
      </cdr:nvSpPr>
      <cdr:spPr>
        <a:xfrm xmlns:a="http://schemas.openxmlformats.org/drawingml/2006/main">
          <a:off x="290396" y="290396"/>
          <a:ext cx="696952" cy="267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هزار نفر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76;&#1740;%20&#1606;&#1605;&#1608;&#1583;&#1575;&#1585;%20&#1576;&#1740;&#1605;&#1607;+40-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mel"/>
      <sheetName val="poshesh Zarib"/>
      <sheetName val="NofoozZarib"/>
      <sheetName val="HemayatNesbat"/>
      <sheetName val="jensiat"/>
      <sheetName val="niroye kar"/>
      <sheetName val="kargah shobeh"/>
      <sheetName val="boedkargahi"/>
      <sheetName val="TahtPoshesh"/>
      <sheetName val="Bomehshode1"/>
      <sheetName val="Mostamar1"/>
      <sheetName val="AsnadSader1"/>
      <sheetName val="Havades"/>
      <sheetName val="list interneti"/>
      <sheetName val="atba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BF5C-6C1F-4FE3-A3A9-22381CC7D4AA}">
  <sheetPr>
    <tabColor rgb="FF00B050"/>
  </sheetPr>
  <dimension ref="A1:I110"/>
  <sheetViews>
    <sheetView rightToLeft="1" view="pageBreakPreview" topLeftCell="A94" zoomScale="112" zoomScaleNormal="100" zoomScaleSheetLayoutView="112" workbookViewId="0">
      <selection activeCell="N21" sqref="N21"/>
    </sheetView>
  </sheetViews>
  <sheetFormatPr defaultRowHeight="18.75" x14ac:dyDescent="0.45"/>
  <cols>
    <col min="1" max="1" width="15" style="1" customWidth="1"/>
    <col min="2" max="4" width="25.85546875" style="1" customWidth="1"/>
    <col min="5" max="5" width="10.7109375" style="1" bestFit="1" customWidth="1"/>
    <col min="6" max="8" width="9.28515625" style="1" bestFit="1" customWidth="1"/>
    <col min="9" max="9" width="10.140625" style="1" bestFit="1" customWidth="1"/>
    <col min="10" max="243" width="9.140625" style="1"/>
    <col min="244" max="244" width="5.5703125" style="1" bestFit="1" customWidth="1"/>
    <col min="245" max="245" width="11.28515625" style="1" customWidth="1"/>
    <col min="246" max="246" width="8.7109375" style="1" bestFit="1" customWidth="1"/>
    <col min="247" max="247" width="12.140625" style="1" bestFit="1" customWidth="1"/>
    <col min="248" max="249" width="7.85546875" style="1" bestFit="1" customWidth="1"/>
    <col min="250" max="250" width="10.42578125" style="1" bestFit="1" customWidth="1"/>
    <col min="251" max="251" width="9" style="1" bestFit="1" customWidth="1"/>
    <col min="252" max="252" width="11.28515625" style="1" bestFit="1" customWidth="1"/>
    <col min="253" max="253" width="13.7109375" style="1" bestFit="1" customWidth="1"/>
    <col min="254" max="16384" width="9.140625" style="1"/>
  </cols>
  <sheetData>
    <row r="1" spans="1:9" ht="24.75" thickBot="1" x14ac:dyDescent="0.5">
      <c r="A1" s="121" t="s">
        <v>86</v>
      </c>
      <c r="B1" s="121"/>
      <c r="C1" s="121"/>
      <c r="D1" s="121"/>
      <c r="E1" s="107"/>
      <c r="F1" s="107"/>
      <c r="G1" s="107"/>
      <c r="H1" s="107"/>
      <c r="I1" s="107"/>
    </row>
    <row r="2" spans="1:9" ht="24.75" thickBot="1" x14ac:dyDescent="0.5">
      <c r="A2" s="24" t="s">
        <v>3</v>
      </c>
      <c r="B2" s="24" t="s">
        <v>56</v>
      </c>
      <c r="C2" s="24" t="s">
        <v>50</v>
      </c>
      <c r="D2" s="24" t="s">
        <v>57</v>
      </c>
    </row>
    <row r="3" spans="1:9" ht="21.75" customHeight="1" thickBot="1" x14ac:dyDescent="0.5">
      <c r="A3" s="25">
        <v>1340</v>
      </c>
      <c r="B3" s="30">
        <v>1232622</v>
      </c>
      <c r="C3" s="31">
        <v>22079000</v>
      </c>
      <c r="D3" s="28">
        <f>B3/(C3)*100</f>
        <v>5.5827800172109248</v>
      </c>
      <c r="E3" s="4"/>
    </row>
    <row r="4" spans="1:9" ht="21.75" customHeight="1" thickBot="1" x14ac:dyDescent="0.5">
      <c r="A4" s="25">
        <v>1341</v>
      </c>
      <c r="B4" s="30">
        <v>1253760</v>
      </c>
      <c r="C4" s="31">
        <v>22764000</v>
      </c>
      <c r="D4" s="28">
        <f t="shared" ref="D4:D84" si="0">B4/(C4)*100</f>
        <v>5.5076436478650503</v>
      </c>
      <c r="E4" s="4">
        <f>B4/B3</f>
        <v>1.0171488096107322</v>
      </c>
      <c r="F4" s="4">
        <f>C4/C3</f>
        <v>1.0310249558403912</v>
      </c>
    </row>
    <row r="5" spans="1:9" ht="21.75" customHeight="1" thickBot="1" x14ac:dyDescent="0.5">
      <c r="A5" s="25">
        <v>1342</v>
      </c>
      <c r="B5" s="30">
        <v>1278827</v>
      </c>
      <c r="C5" s="31">
        <v>23470000</v>
      </c>
      <c r="D5" s="28">
        <f t="shared" si="0"/>
        <v>5.4487729015764801</v>
      </c>
      <c r="E5" s="4">
        <f>B5/B4</f>
        <v>1.0199934596733027</v>
      </c>
      <c r="F5" s="4">
        <f t="shared" ref="E5:F30" si="1">C5/C4</f>
        <v>1.031013881567387</v>
      </c>
    </row>
    <row r="6" spans="1:9" ht="21.75" customHeight="1" thickBot="1" x14ac:dyDescent="0.5">
      <c r="A6" s="25">
        <v>1343</v>
      </c>
      <c r="B6" s="30">
        <v>1349352</v>
      </c>
      <c r="C6" s="31">
        <v>24197000</v>
      </c>
      <c r="D6" s="28">
        <f t="shared" si="0"/>
        <v>5.5765260156217717</v>
      </c>
      <c r="E6" s="4">
        <f t="shared" ref="E6:E12" si="2">B6/B5</f>
        <v>1.0551481944000245</v>
      </c>
      <c r="F6" s="4">
        <f t="shared" si="1"/>
        <v>1.0309757136770346</v>
      </c>
    </row>
    <row r="7" spans="1:9" ht="21.75" customHeight="1" thickBot="1" x14ac:dyDescent="0.5">
      <c r="A7" s="25">
        <v>1344</v>
      </c>
      <c r="B7" s="30">
        <v>1615578</v>
      </c>
      <c r="C7" s="31">
        <v>24948000</v>
      </c>
      <c r="D7" s="28">
        <f t="shared" si="0"/>
        <v>6.4757816257816261</v>
      </c>
      <c r="E7" s="4">
        <f t="shared" si="2"/>
        <v>1.1972991480355015</v>
      </c>
      <c r="F7" s="4">
        <f t="shared" si="1"/>
        <v>1.0310369054014961</v>
      </c>
    </row>
    <row r="8" spans="1:9" ht="21.75" customHeight="1" thickBot="1" x14ac:dyDescent="0.5">
      <c r="A8" s="25">
        <v>1345</v>
      </c>
      <c r="B8" s="30">
        <v>1846072</v>
      </c>
      <c r="C8" s="31">
        <v>25788722</v>
      </c>
      <c r="D8" s="28">
        <f t="shared" si="0"/>
        <v>7.1584470141637881</v>
      </c>
      <c r="E8" s="4">
        <f t="shared" si="2"/>
        <v>1.1426696823056517</v>
      </c>
      <c r="F8" s="4">
        <f t="shared" si="1"/>
        <v>1.0336989738656406</v>
      </c>
    </row>
    <row r="9" spans="1:9" ht="21.75" customHeight="1" thickBot="1" x14ac:dyDescent="0.5">
      <c r="A9" s="25">
        <v>1346</v>
      </c>
      <c r="B9" s="30">
        <v>2193461</v>
      </c>
      <c r="C9" s="31">
        <v>26485000</v>
      </c>
      <c r="D9" s="28">
        <f t="shared" si="0"/>
        <v>8.2818991882197484</v>
      </c>
      <c r="E9" s="4">
        <f t="shared" si="2"/>
        <v>1.1881773841973662</v>
      </c>
      <c r="F9" s="4">
        <f t="shared" si="1"/>
        <v>1.0269993216414524</v>
      </c>
    </row>
    <row r="10" spans="1:9" ht="21.75" customHeight="1" thickBot="1" x14ac:dyDescent="0.5">
      <c r="A10" s="25">
        <v>1347</v>
      </c>
      <c r="B10" s="30">
        <v>2545461</v>
      </c>
      <c r="C10" s="31">
        <v>27200000</v>
      </c>
      <c r="D10" s="28">
        <f t="shared" si="0"/>
        <v>9.3583125000000003</v>
      </c>
      <c r="E10" s="4">
        <f t="shared" si="2"/>
        <v>1.1604769813550366</v>
      </c>
      <c r="F10" s="4">
        <f t="shared" si="1"/>
        <v>1.0269964130639986</v>
      </c>
    </row>
    <row r="11" spans="1:9" ht="21.75" customHeight="1" thickBot="1" x14ac:dyDescent="0.5">
      <c r="A11" s="25">
        <v>1348</v>
      </c>
      <c r="B11" s="30">
        <v>2775005</v>
      </c>
      <c r="C11" s="31">
        <v>27935000</v>
      </c>
      <c r="D11" s="28">
        <f t="shared" si="0"/>
        <v>9.9337927331304812</v>
      </c>
      <c r="E11" s="4">
        <f t="shared" si="2"/>
        <v>1.090177771334937</v>
      </c>
      <c r="F11" s="4">
        <f t="shared" si="1"/>
        <v>1.0270220588235295</v>
      </c>
    </row>
    <row r="12" spans="1:9" ht="21.75" customHeight="1" thickBot="1" x14ac:dyDescent="0.5">
      <c r="A12" s="25">
        <v>1349</v>
      </c>
      <c r="B12" s="83">
        <v>2976726</v>
      </c>
      <c r="C12" s="84">
        <v>28689000</v>
      </c>
      <c r="D12" s="85">
        <f t="shared" si="0"/>
        <v>10.375844400292795</v>
      </c>
      <c r="E12" s="4">
        <f t="shared" si="2"/>
        <v>1.0726921212754572</v>
      </c>
      <c r="F12" s="4">
        <f t="shared" si="1"/>
        <v>1.0269912296402364</v>
      </c>
    </row>
    <row r="13" spans="1:9" ht="21.75" customHeight="1" thickBot="1" x14ac:dyDescent="0.6">
      <c r="A13" s="25" t="s">
        <v>76</v>
      </c>
      <c r="B13" s="69">
        <f>GEOMEAN(E4:E12)-1</f>
        <v>0.1029236221683012</v>
      </c>
      <c r="C13" s="69">
        <f>GEOMEAN(F4:F12)-1</f>
        <v>2.9526037086130552E-2</v>
      </c>
      <c r="D13" s="86" t="s">
        <v>87</v>
      </c>
      <c r="E13" s="4"/>
    </row>
    <row r="14" spans="1:9" ht="21.75" customHeight="1" x14ac:dyDescent="0.55000000000000004">
      <c r="A14" s="87"/>
      <c r="B14" s="87"/>
      <c r="C14" s="87"/>
      <c r="D14" s="87"/>
      <c r="E14" s="4"/>
    </row>
    <row r="15" spans="1:9" ht="21.75" customHeight="1" x14ac:dyDescent="0.55000000000000004">
      <c r="A15" s="87"/>
      <c r="B15" s="87"/>
      <c r="C15" s="87"/>
      <c r="D15" s="87"/>
      <c r="E15" s="4"/>
    </row>
    <row r="16" spans="1:9" ht="21.75" customHeight="1" x14ac:dyDescent="0.55000000000000004">
      <c r="A16" s="87"/>
      <c r="B16" s="87"/>
      <c r="C16" s="87"/>
      <c r="D16" s="87"/>
      <c r="E16" s="4"/>
    </row>
    <row r="17" spans="1:6" ht="9" customHeight="1" x14ac:dyDescent="0.55000000000000004">
      <c r="A17" s="87"/>
      <c r="B17" s="87"/>
      <c r="C17" s="87"/>
      <c r="D17" s="87"/>
      <c r="E17" s="4"/>
    </row>
    <row r="18" spans="1:6" ht="21.75" customHeight="1" x14ac:dyDescent="0.55000000000000004">
      <c r="A18" s="87"/>
      <c r="B18" s="87"/>
      <c r="C18" s="87"/>
      <c r="D18" s="87"/>
      <c r="E18" s="4"/>
    </row>
    <row r="19" spans="1:6" ht="24.75" thickBot="1" x14ac:dyDescent="0.5">
      <c r="A19" s="121" t="s">
        <v>88</v>
      </c>
      <c r="B19" s="121"/>
      <c r="C19" s="121"/>
      <c r="D19" s="121"/>
      <c r="F19" s="4"/>
    </row>
    <row r="20" spans="1:6" ht="24.75" thickBot="1" x14ac:dyDescent="0.5">
      <c r="A20" s="24" t="s">
        <v>3</v>
      </c>
      <c r="B20" s="24" t="s">
        <v>56</v>
      </c>
      <c r="C20" s="24" t="s">
        <v>50</v>
      </c>
      <c r="D20" s="24" t="s">
        <v>57</v>
      </c>
      <c r="F20" s="4"/>
    </row>
    <row r="21" spans="1:6" ht="21.75" customHeight="1" thickBot="1" x14ac:dyDescent="0.5">
      <c r="A21" s="25">
        <v>1350</v>
      </c>
      <c r="B21" s="30">
        <v>3385618</v>
      </c>
      <c r="C21" s="31">
        <v>29464000</v>
      </c>
      <c r="D21" s="28">
        <f t="shared" si="0"/>
        <v>11.490693727939179</v>
      </c>
      <c r="E21" s="4">
        <f>B21/B12</f>
        <v>1.1373629954520503</v>
      </c>
      <c r="F21" s="4">
        <f>C21/C12</f>
        <v>1.027013838056398</v>
      </c>
    </row>
    <row r="22" spans="1:6" ht="21.75" customHeight="1" thickBot="1" x14ac:dyDescent="0.5">
      <c r="A22" s="25">
        <v>1351</v>
      </c>
      <c r="B22" s="30">
        <v>4050453</v>
      </c>
      <c r="C22" s="31">
        <v>30259000</v>
      </c>
      <c r="D22" s="28">
        <f t="shared" si="0"/>
        <v>13.385944677616576</v>
      </c>
      <c r="E22" s="4">
        <f t="shared" si="1"/>
        <v>1.1963703524733151</v>
      </c>
      <c r="F22" s="4">
        <f t="shared" si="1"/>
        <v>1.0269820798262286</v>
      </c>
    </row>
    <row r="23" spans="1:6" ht="21.75" customHeight="1" thickBot="1" x14ac:dyDescent="0.5">
      <c r="A23" s="25">
        <v>1352</v>
      </c>
      <c r="B23" s="30">
        <v>4541240</v>
      </c>
      <c r="C23" s="31">
        <v>31076000</v>
      </c>
      <c r="D23" s="28">
        <f t="shared" si="0"/>
        <v>14.613335049555928</v>
      </c>
      <c r="E23" s="4">
        <f t="shared" si="1"/>
        <v>1.1211684223962111</v>
      </c>
      <c r="F23" s="4">
        <f t="shared" si="1"/>
        <v>1.0270002313361315</v>
      </c>
    </row>
    <row r="24" spans="1:6" ht="21.75" customHeight="1" thickBot="1" x14ac:dyDescent="0.5">
      <c r="A24" s="25">
        <v>1353</v>
      </c>
      <c r="B24" s="30">
        <v>5204152</v>
      </c>
      <c r="C24" s="31">
        <v>31915000</v>
      </c>
      <c r="D24" s="28">
        <f t="shared" si="0"/>
        <v>16.306288579038071</v>
      </c>
      <c r="E24" s="4">
        <f t="shared" si="1"/>
        <v>1.1459759889369423</v>
      </c>
      <c r="F24" s="4">
        <f t="shared" si="1"/>
        <v>1.0269983266829708</v>
      </c>
    </row>
    <row r="25" spans="1:6" ht="21.75" customHeight="1" thickBot="1" x14ac:dyDescent="0.5">
      <c r="A25" s="25">
        <v>1354</v>
      </c>
      <c r="B25" s="30">
        <v>5712289</v>
      </c>
      <c r="C25" s="31">
        <v>32777000</v>
      </c>
      <c r="D25" s="28">
        <f t="shared" si="0"/>
        <v>17.427735912377582</v>
      </c>
      <c r="E25" s="4">
        <f t="shared" si="1"/>
        <v>1.0976406915093948</v>
      </c>
      <c r="F25" s="4">
        <f t="shared" si="1"/>
        <v>1.0270092433025224</v>
      </c>
    </row>
    <row r="26" spans="1:6" ht="21.75" customHeight="1" thickBot="1" x14ac:dyDescent="0.5">
      <c r="A26" s="25">
        <v>1355</v>
      </c>
      <c r="B26" s="30">
        <v>6393980</v>
      </c>
      <c r="C26" s="31">
        <v>33708744</v>
      </c>
      <c r="D26" s="28">
        <f t="shared" si="0"/>
        <v>18.968312791482234</v>
      </c>
      <c r="E26" s="4">
        <f t="shared" si="1"/>
        <v>1.1193376245494582</v>
      </c>
      <c r="F26" s="4">
        <f t="shared" si="1"/>
        <v>1.0284267626689447</v>
      </c>
    </row>
    <row r="27" spans="1:6" ht="21.75" customHeight="1" thickBot="1" x14ac:dyDescent="0.5">
      <c r="A27" s="25">
        <v>1356</v>
      </c>
      <c r="B27" s="30">
        <v>6703866</v>
      </c>
      <c r="C27" s="31">
        <v>35024000</v>
      </c>
      <c r="D27" s="28">
        <f t="shared" si="0"/>
        <v>19.140777752398357</v>
      </c>
      <c r="E27" s="4">
        <f t="shared" si="1"/>
        <v>1.0484652751494374</v>
      </c>
      <c r="F27" s="4">
        <f t="shared" si="1"/>
        <v>1.0390182440496745</v>
      </c>
    </row>
    <row r="28" spans="1:6" ht="21.75" customHeight="1" thickBot="1" x14ac:dyDescent="0.5">
      <c r="A28" s="25">
        <v>1357</v>
      </c>
      <c r="B28" s="30">
        <v>6896559</v>
      </c>
      <c r="C28" s="31">
        <v>36389000</v>
      </c>
      <c r="D28" s="28">
        <f t="shared" si="0"/>
        <v>18.952318008189287</v>
      </c>
      <c r="E28" s="4">
        <f t="shared" si="1"/>
        <v>1.028743563788417</v>
      </c>
      <c r="F28" s="4">
        <f t="shared" si="1"/>
        <v>1.0389732754682504</v>
      </c>
    </row>
    <row r="29" spans="1:6" ht="21.75" customHeight="1" thickBot="1" x14ac:dyDescent="0.5">
      <c r="A29" s="25">
        <v>1358</v>
      </c>
      <c r="B29" s="30">
        <v>6569564</v>
      </c>
      <c r="C29" s="31">
        <v>37809000</v>
      </c>
      <c r="D29" s="28">
        <f t="shared" si="0"/>
        <v>17.375661879446692</v>
      </c>
      <c r="E29" s="4">
        <f t="shared" si="1"/>
        <v>0.95258577502200736</v>
      </c>
      <c r="F29" s="4">
        <f t="shared" si="1"/>
        <v>1.0390227816098272</v>
      </c>
    </row>
    <row r="30" spans="1:6" ht="21.75" customHeight="1" thickBot="1" x14ac:dyDescent="0.5">
      <c r="A30" s="25">
        <v>1359</v>
      </c>
      <c r="B30" s="30">
        <v>6754135</v>
      </c>
      <c r="C30" s="31">
        <v>39273000</v>
      </c>
      <c r="D30" s="28">
        <f t="shared" si="0"/>
        <v>17.197909505258067</v>
      </c>
      <c r="E30" s="4">
        <f t="shared" si="1"/>
        <v>1.0280948629163214</v>
      </c>
      <c r="F30" s="4">
        <f t="shared" si="1"/>
        <v>1.038720939458859</v>
      </c>
    </row>
    <row r="31" spans="1:6" ht="21.75" customHeight="1" thickBot="1" x14ac:dyDescent="0.6">
      <c r="A31" s="25" t="s">
        <v>76</v>
      </c>
      <c r="B31" s="69">
        <f>GEOMEAN(E21:E30)-1</f>
        <v>8.538318127278921E-2</v>
      </c>
      <c r="C31" s="69">
        <f>GEOMEAN(F21:F30)-1</f>
        <v>3.1900604119349252E-2</v>
      </c>
      <c r="D31" s="86" t="s">
        <v>87</v>
      </c>
      <c r="E31" s="4"/>
    </row>
    <row r="32" spans="1:6" ht="21.75" customHeight="1" x14ac:dyDescent="0.55000000000000004">
      <c r="A32" s="87"/>
      <c r="B32" s="87"/>
      <c r="C32" s="87"/>
      <c r="D32" s="87"/>
      <c r="E32" s="4"/>
    </row>
    <row r="33" spans="1:6" ht="21.75" customHeight="1" x14ac:dyDescent="0.55000000000000004">
      <c r="A33" s="87"/>
      <c r="B33" s="87"/>
      <c r="C33" s="87"/>
      <c r="D33" s="87"/>
      <c r="E33" s="4"/>
    </row>
    <row r="34" spans="1:6" ht="21.75" customHeight="1" x14ac:dyDescent="0.55000000000000004">
      <c r="A34" s="87"/>
      <c r="B34" s="87"/>
      <c r="C34" s="87"/>
      <c r="D34" s="87"/>
      <c r="E34" s="4"/>
    </row>
    <row r="35" spans="1:6" ht="21.75" customHeight="1" x14ac:dyDescent="0.55000000000000004">
      <c r="A35" s="87"/>
      <c r="B35" s="87"/>
      <c r="C35" s="87"/>
      <c r="D35" s="87"/>
      <c r="E35" s="4"/>
    </row>
    <row r="36" spans="1:6" ht="21.75" customHeight="1" x14ac:dyDescent="0.55000000000000004">
      <c r="A36" s="87"/>
      <c r="B36" s="87"/>
      <c r="C36" s="87"/>
      <c r="D36" s="87"/>
      <c r="E36" s="4"/>
    </row>
    <row r="37" spans="1:6" ht="24.75" thickBot="1" x14ac:dyDescent="0.5">
      <c r="A37" s="121" t="s">
        <v>89</v>
      </c>
      <c r="B37" s="121"/>
      <c r="C37" s="121"/>
      <c r="D37" s="121"/>
      <c r="F37" s="4"/>
    </row>
    <row r="38" spans="1:6" ht="24.75" thickBot="1" x14ac:dyDescent="0.5">
      <c r="A38" s="24" t="s">
        <v>3</v>
      </c>
      <c r="B38" s="24" t="s">
        <v>56</v>
      </c>
      <c r="C38" s="24" t="s">
        <v>50</v>
      </c>
      <c r="D38" s="24" t="s">
        <v>57</v>
      </c>
      <c r="F38" s="4"/>
    </row>
    <row r="39" spans="1:6" ht="21.75" customHeight="1" thickBot="1" x14ac:dyDescent="0.5">
      <c r="A39" s="25">
        <v>1360</v>
      </c>
      <c r="B39" s="30">
        <v>7284200</v>
      </c>
      <c r="C39" s="31">
        <v>40815000</v>
      </c>
      <c r="D39" s="28">
        <f t="shared" si="0"/>
        <v>17.846870023275756</v>
      </c>
      <c r="E39" s="4">
        <f>B39/B30</f>
        <v>1.0784800718374743</v>
      </c>
      <c r="F39" s="4">
        <f>C39/C30</f>
        <v>1.0392636162248874</v>
      </c>
    </row>
    <row r="40" spans="1:6" ht="21.75" customHeight="1" thickBot="1" x14ac:dyDescent="0.5">
      <c r="A40" s="25">
        <v>1361</v>
      </c>
      <c r="B40" s="30">
        <v>7384803</v>
      </c>
      <c r="C40" s="31">
        <v>42407000</v>
      </c>
      <c r="D40" s="28">
        <f t="shared" si="0"/>
        <v>17.414113236022356</v>
      </c>
      <c r="E40" s="4">
        <f t="shared" ref="E40:F48" si="3">B40/B39</f>
        <v>1.0138111254496032</v>
      </c>
      <c r="F40" s="4">
        <f t="shared" si="3"/>
        <v>1.0390052676711994</v>
      </c>
    </row>
    <row r="41" spans="1:6" ht="21.75" customHeight="1" thickBot="1" x14ac:dyDescent="0.5">
      <c r="A41" s="25">
        <v>1362</v>
      </c>
      <c r="B41" s="30">
        <v>8280390</v>
      </c>
      <c r="C41" s="31">
        <v>44061000</v>
      </c>
      <c r="D41" s="28">
        <f t="shared" si="0"/>
        <v>18.79301423027167</v>
      </c>
      <c r="E41" s="4">
        <f t="shared" si="3"/>
        <v>1.1212743251241772</v>
      </c>
      <c r="F41" s="4">
        <f t="shared" si="3"/>
        <v>1.0390029947885961</v>
      </c>
    </row>
    <row r="42" spans="1:6" ht="21.75" customHeight="1" thickBot="1" x14ac:dyDescent="0.5">
      <c r="A42" s="25">
        <v>1363</v>
      </c>
      <c r="B42" s="30">
        <v>8887329</v>
      </c>
      <c r="C42" s="31">
        <v>45779000</v>
      </c>
      <c r="D42" s="28">
        <f t="shared" si="0"/>
        <v>19.41354988094978</v>
      </c>
      <c r="E42" s="4">
        <f t="shared" si="3"/>
        <v>1.0732983591352581</v>
      </c>
      <c r="F42" s="4">
        <f t="shared" si="3"/>
        <v>1.038991398288736</v>
      </c>
    </row>
    <row r="43" spans="1:6" ht="21.75" customHeight="1" thickBot="1" x14ac:dyDescent="0.5">
      <c r="A43" s="25">
        <v>1364</v>
      </c>
      <c r="B43" s="30">
        <v>9326795</v>
      </c>
      <c r="C43" s="31">
        <v>47565000</v>
      </c>
      <c r="D43" s="28">
        <f t="shared" si="0"/>
        <v>19.608525176074846</v>
      </c>
      <c r="E43" s="4">
        <f t="shared" si="3"/>
        <v>1.0494486026116507</v>
      </c>
      <c r="F43" s="4">
        <f t="shared" si="3"/>
        <v>1.0390135214836498</v>
      </c>
    </row>
    <row r="44" spans="1:6" ht="21.75" customHeight="1" thickBot="1" x14ac:dyDescent="0.5">
      <c r="A44" s="25">
        <v>1365</v>
      </c>
      <c r="B44" s="30">
        <v>8332795</v>
      </c>
      <c r="C44" s="31">
        <v>49445010</v>
      </c>
      <c r="D44" s="28">
        <f t="shared" si="0"/>
        <v>16.852651056193537</v>
      </c>
      <c r="E44" s="4">
        <f t="shared" si="3"/>
        <v>0.89342534064488388</v>
      </c>
      <c r="F44" s="4">
        <f t="shared" si="3"/>
        <v>1.0395250709555346</v>
      </c>
    </row>
    <row r="45" spans="1:6" ht="21.75" customHeight="1" thickBot="1" x14ac:dyDescent="0.5">
      <c r="A45" s="25">
        <v>1366</v>
      </c>
      <c r="B45" s="30">
        <v>9232003</v>
      </c>
      <c r="C45" s="31">
        <v>50681000</v>
      </c>
      <c r="D45" s="28">
        <f t="shared" si="0"/>
        <v>18.215905368875909</v>
      </c>
      <c r="E45" s="4">
        <f t="shared" si="3"/>
        <v>1.1079119311107497</v>
      </c>
      <c r="F45" s="4">
        <f t="shared" si="3"/>
        <v>1.0249972646380292</v>
      </c>
    </row>
    <row r="46" spans="1:6" ht="21.75" customHeight="1" thickBot="1" x14ac:dyDescent="0.5">
      <c r="A46" s="25">
        <v>1367</v>
      </c>
      <c r="B46" s="30">
        <v>10191861</v>
      </c>
      <c r="C46" s="31">
        <v>51948000</v>
      </c>
      <c r="D46" s="28">
        <f t="shared" si="0"/>
        <v>19.619352044352045</v>
      </c>
      <c r="E46" s="4">
        <f t="shared" si="3"/>
        <v>1.1039707201135007</v>
      </c>
      <c r="F46" s="4">
        <f t="shared" si="3"/>
        <v>1.024999506718494</v>
      </c>
    </row>
    <row r="47" spans="1:6" ht="21.75" customHeight="1" thickBot="1" x14ac:dyDescent="0.5">
      <c r="A47" s="25">
        <v>1368</v>
      </c>
      <c r="B47" s="30">
        <v>11737176</v>
      </c>
      <c r="C47" s="31">
        <v>53247000</v>
      </c>
      <c r="D47" s="28">
        <f t="shared" si="0"/>
        <v>22.042886923206943</v>
      </c>
      <c r="E47" s="4">
        <f t="shared" si="3"/>
        <v>1.1516224563894661</v>
      </c>
      <c r="F47" s="4">
        <f t="shared" si="3"/>
        <v>1.0250057750057751</v>
      </c>
    </row>
    <row r="48" spans="1:6" ht="21.75" customHeight="1" thickBot="1" x14ac:dyDescent="0.5">
      <c r="A48" s="25">
        <v>1369</v>
      </c>
      <c r="B48" s="30">
        <v>12555968</v>
      </c>
      <c r="C48" s="31">
        <v>54578000</v>
      </c>
      <c r="D48" s="28">
        <f t="shared" si="0"/>
        <v>23.005548023012938</v>
      </c>
      <c r="E48" s="4">
        <f t="shared" si="3"/>
        <v>1.0697605625066882</v>
      </c>
      <c r="F48" s="4">
        <f t="shared" si="3"/>
        <v>1.0249967134298645</v>
      </c>
    </row>
    <row r="49" spans="1:6" ht="21.75" customHeight="1" thickBot="1" x14ac:dyDescent="0.6">
      <c r="A49" s="25" t="s">
        <v>76</v>
      </c>
      <c r="B49" s="69">
        <f>GEOMEAN(E39:E48)-1</f>
        <v>6.396672618456356E-2</v>
      </c>
      <c r="C49" s="69">
        <f>GEOMEAN(F39:F48)-1</f>
        <v>3.3456863632034706E-2</v>
      </c>
      <c r="D49" s="86" t="s">
        <v>87</v>
      </c>
      <c r="E49" s="4"/>
    </row>
    <row r="50" spans="1:6" ht="21.75" customHeight="1" x14ac:dyDescent="0.55000000000000004">
      <c r="A50" s="87"/>
      <c r="B50" s="87"/>
      <c r="C50" s="87"/>
      <c r="D50" s="87"/>
      <c r="E50" s="4"/>
    </row>
    <row r="51" spans="1:6" ht="21.75" customHeight="1" x14ac:dyDescent="0.55000000000000004">
      <c r="A51" s="87"/>
      <c r="B51" s="87"/>
      <c r="C51" s="87"/>
      <c r="D51" s="87"/>
      <c r="E51" s="4"/>
    </row>
    <row r="52" spans="1:6" ht="21.75" customHeight="1" x14ac:dyDescent="0.55000000000000004">
      <c r="A52" s="87"/>
      <c r="B52" s="87"/>
      <c r="C52" s="87"/>
      <c r="D52" s="87"/>
      <c r="E52" s="4"/>
    </row>
    <row r="53" spans="1:6" ht="21.75" customHeight="1" x14ac:dyDescent="0.55000000000000004">
      <c r="A53" s="87"/>
      <c r="B53" s="87"/>
      <c r="C53" s="87"/>
      <c r="D53" s="87"/>
      <c r="E53" s="4"/>
    </row>
    <row r="54" spans="1:6" ht="21.75" customHeight="1" x14ac:dyDescent="0.55000000000000004">
      <c r="A54" s="87"/>
      <c r="B54" s="87"/>
      <c r="C54" s="87"/>
      <c r="D54" s="87"/>
      <c r="E54" s="4"/>
    </row>
    <row r="55" spans="1:6" ht="24.75" thickBot="1" x14ac:dyDescent="0.5">
      <c r="A55" s="121" t="s">
        <v>90</v>
      </c>
      <c r="B55" s="121"/>
      <c r="C55" s="121"/>
      <c r="D55" s="121"/>
    </row>
    <row r="56" spans="1:6" ht="24.75" thickBot="1" x14ac:dyDescent="0.5">
      <c r="A56" s="24" t="s">
        <v>3</v>
      </c>
      <c r="B56" s="24" t="s">
        <v>56</v>
      </c>
      <c r="C56" s="24" t="s">
        <v>50</v>
      </c>
      <c r="D56" s="24" t="s">
        <v>57</v>
      </c>
    </row>
    <row r="57" spans="1:6" ht="21.75" customHeight="1" thickBot="1" x14ac:dyDescent="0.5">
      <c r="A57" s="25">
        <v>1370</v>
      </c>
      <c r="B57" s="30">
        <v>14129509</v>
      </c>
      <c r="C57" s="31">
        <v>55837163</v>
      </c>
      <c r="D57" s="28">
        <f t="shared" si="0"/>
        <v>25.304847597647466</v>
      </c>
      <c r="E57" s="4">
        <f>B57/B48</f>
        <v>1.1253221575588597</v>
      </c>
      <c r="F57" s="4">
        <f>C57/C48</f>
        <v>1.023070889369343</v>
      </c>
    </row>
    <row r="58" spans="1:6" ht="21.75" customHeight="1" thickBot="1" x14ac:dyDescent="0.5">
      <c r="A58" s="25">
        <v>1371</v>
      </c>
      <c r="B58" s="30">
        <v>15294870</v>
      </c>
      <c r="C58" s="31">
        <v>56674000</v>
      </c>
      <c r="D58" s="28">
        <f t="shared" si="0"/>
        <v>26.987454564703388</v>
      </c>
      <c r="E58" s="4">
        <f t="shared" ref="E58:F66" si="4">B58/B57</f>
        <v>1.0824771051846176</v>
      </c>
      <c r="F58" s="4">
        <f t="shared" si="4"/>
        <v>1.014987097392466</v>
      </c>
    </row>
    <row r="59" spans="1:6" ht="21.75" customHeight="1" thickBot="1" x14ac:dyDescent="0.5">
      <c r="A59" s="25">
        <v>1372</v>
      </c>
      <c r="B59" s="30">
        <v>16900463</v>
      </c>
      <c r="C59" s="31">
        <v>57525000</v>
      </c>
      <c r="D59" s="28">
        <f t="shared" si="0"/>
        <v>29.379335940895263</v>
      </c>
      <c r="E59" s="4">
        <f t="shared" si="4"/>
        <v>1.1049759167616331</v>
      </c>
      <c r="F59" s="4">
        <f t="shared" si="4"/>
        <v>1.01501570385009</v>
      </c>
    </row>
    <row r="60" spans="1:6" ht="21.75" customHeight="1" thickBot="1" x14ac:dyDescent="0.5">
      <c r="A60" s="25">
        <v>1373</v>
      </c>
      <c r="B60" s="30">
        <v>18720792</v>
      </c>
      <c r="C60" s="31">
        <v>58388000</v>
      </c>
      <c r="D60" s="28">
        <f t="shared" si="0"/>
        <v>32.062738918955951</v>
      </c>
      <c r="E60" s="4">
        <f t="shared" si="4"/>
        <v>1.1077088243085411</v>
      </c>
      <c r="F60" s="4">
        <f t="shared" si="4"/>
        <v>1.0150021729682748</v>
      </c>
    </row>
    <row r="61" spans="1:6" ht="21.75" customHeight="1" thickBot="1" x14ac:dyDescent="0.5">
      <c r="A61" s="25">
        <v>1374</v>
      </c>
      <c r="B61" s="30">
        <v>20442452</v>
      </c>
      <c r="C61" s="31">
        <v>59263000</v>
      </c>
      <c r="D61" s="28">
        <f t="shared" si="0"/>
        <v>34.494460287194372</v>
      </c>
      <c r="E61" s="4">
        <f t="shared" si="4"/>
        <v>1.0919651262617522</v>
      </c>
      <c r="F61" s="4">
        <f t="shared" si="4"/>
        <v>1.0149859560183598</v>
      </c>
    </row>
    <row r="62" spans="1:6" ht="21.75" customHeight="1" thickBot="1" x14ac:dyDescent="0.5">
      <c r="A62" s="25">
        <v>1375</v>
      </c>
      <c r="B62" s="30">
        <v>22210740</v>
      </c>
      <c r="C62" s="31">
        <v>60055488</v>
      </c>
      <c r="D62" s="28">
        <f t="shared" si="0"/>
        <v>36.98369747657366</v>
      </c>
      <c r="E62" s="4">
        <f t="shared" si="4"/>
        <v>1.0865007778910278</v>
      </c>
      <c r="F62" s="4">
        <f t="shared" si="4"/>
        <v>1.0133723908678265</v>
      </c>
    </row>
    <row r="63" spans="1:6" ht="21.75" customHeight="1" thickBot="1" x14ac:dyDescent="0.5">
      <c r="A63" s="25">
        <v>1376</v>
      </c>
      <c r="B63" s="30">
        <v>23386000</v>
      </c>
      <c r="C63" s="31">
        <v>61070000</v>
      </c>
      <c r="D63" s="28">
        <f t="shared" si="0"/>
        <v>38.29376125757328</v>
      </c>
      <c r="E63" s="4">
        <f t="shared" si="4"/>
        <v>1.0529140406848219</v>
      </c>
      <c r="F63" s="4">
        <f t="shared" si="4"/>
        <v>1.0168929107694538</v>
      </c>
    </row>
    <row r="64" spans="1:6" ht="21.75" customHeight="1" thickBot="1" x14ac:dyDescent="0.5">
      <c r="A64" s="25">
        <v>1377</v>
      </c>
      <c r="B64" s="30">
        <v>24176000</v>
      </c>
      <c r="C64" s="31">
        <v>62103000</v>
      </c>
      <c r="D64" s="28">
        <f t="shared" si="0"/>
        <v>38.928876221760625</v>
      </c>
      <c r="E64" s="4">
        <f t="shared" si="4"/>
        <v>1.0337808945522962</v>
      </c>
      <c r="F64" s="4">
        <f t="shared" si="4"/>
        <v>1.0169150155559195</v>
      </c>
    </row>
    <row r="65" spans="1:6" ht="21.75" customHeight="1" thickBot="1" x14ac:dyDescent="0.5">
      <c r="A65" s="25">
        <v>1378</v>
      </c>
      <c r="B65" s="30">
        <v>24779490</v>
      </c>
      <c r="C65" s="31">
        <v>63152000</v>
      </c>
      <c r="D65" s="28">
        <f t="shared" si="0"/>
        <v>39.237854699771979</v>
      </c>
      <c r="E65" s="4">
        <f t="shared" si="4"/>
        <v>1.0249623593646591</v>
      </c>
      <c r="F65" s="4">
        <f t="shared" si="4"/>
        <v>1.0168912934962884</v>
      </c>
    </row>
    <row r="66" spans="1:6" ht="21.75" customHeight="1" thickBot="1" x14ac:dyDescent="0.5">
      <c r="A66" s="25">
        <v>1379</v>
      </c>
      <c r="B66" s="30">
        <v>25361451</v>
      </c>
      <c r="C66" s="31">
        <v>64219000</v>
      </c>
      <c r="D66" s="28">
        <f t="shared" si="0"/>
        <v>39.492130054968158</v>
      </c>
      <c r="E66" s="4">
        <f t="shared" si="4"/>
        <v>1.023485592318486</v>
      </c>
      <c r="F66" s="4">
        <f t="shared" si="4"/>
        <v>1.0168957436027362</v>
      </c>
    </row>
    <row r="67" spans="1:6" ht="21.75" customHeight="1" thickBot="1" x14ac:dyDescent="0.6">
      <c r="A67" s="25" t="s">
        <v>76</v>
      </c>
      <c r="B67" s="69">
        <f>GEOMEAN(E58:E66)-1</f>
        <v>6.7154862079565225E-2</v>
      </c>
      <c r="C67" s="69">
        <f>GEOMEAN(F58:F66)-1</f>
        <v>1.5661313413062539E-2</v>
      </c>
      <c r="D67" s="86" t="s">
        <v>87</v>
      </c>
      <c r="E67" s="4"/>
    </row>
    <row r="68" spans="1:6" ht="21.75" customHeight="1" x14ac:dyDescent="0.55000000000000004">
      <c r="A68" s="87"/>
      <c r="B68" s="87"/>
      <c r="C68" s="87"/>
      <c r="D68" s="87"/>
      <c r="E68" s="4"/>
    </row>
    <row r="69" spans="1:6" ht="21.75" customHeight="1" x14ac:dyDescent="0.55000000000000004">
      <c r="A69" s="87"/>
      <c r="B69" s="87"/>
      <c r="C69" s="87"/>
      <c r="D69" s="87"/>
      <c r="E69" s="4"/>
    </row>
    <row r="70" spans="1:6" ht="21.75" customHeight="1" x14ac:dyDescent="0.55000000000000004">
      <c r="A70" s="87"/>
      <c r="B70" s="87"/>
      <c r="C70" s="87"/>
      <c r="D70" s="87"/>
      <c r="E70" s="4"/>
    </row>
    <row r="71" spans="1:6" ht="21.75" customHeight="1" x14ac:dyDescent="0.55000000000000004">
      <c r="A71" s="87"/>
      <c r="B71" s="87"/>
      <c r="C71" s="87"/>
      <c r="D71" s="87"/>
      <c r="E71" s="4"/>
    </row>
    <row r="72" spans="1:6" ht="21.75" customHeight="1" x14ac:dyDescent="0.55000000000000004">
      <c r="A72" s="87"/>
      <c r="B72" s="87"/>
      <c r="C72" s="87"/>
      <c r="D72" s="87"/>
      <c r="E72" s="4"/>
    </row>
    <row r="73" spans="1:6" ht="24.75" thickBot="1" x14ac:dyDescent="0.5">
      <c r="A73" s="121" t="s">
        <v>91</v>
      </c>
      <c r="B73" s="121"/>
      <c r="C73" s="121"/>
      <c r="D73" s="121"/>
    </row>
    <row r="74" spans="1:6" ht="24.75" thickBot="1" x14ac:dyDescent="0.5">
      <c r="A74" s="24" t="s">
        <v>3</v>
      </c>
      <c r="B74" s="24" t="s">
        <v>56</v>
      </c>
      <c r="C74" s="24" t="s">
        <v>50</v>
      </c>
      <c r="D74" s="24" t="s">
        <v>57</v>
      </c>
    </row>
    <row r="75" spans="1:6" ht="21.75" customHeight="1" thickBot="1" x14ac:dyDescent="0.5">
      <c r="A75" s="25">
        <v>1380</v>
      </c>
      <c r="B75" s="30">
        <v>26519287</v>
      </c>
      <c r="C75" s="31">
        <v>65301000</v>
      </c>
      <c r="D75" s="28">
        <f t="shared" si="0"/>
        <v>40.610843631797366</v>
      </c>
      <c r="E75" s="4">
        <f>B75/B66</f>
        <v>1.0456533815829385</v>
      </c>
      <c r="F75" s="4">
        <f>C75/C66</f>
        <v>1.0168485962098444</v>
      </c>
    </row>
    <row r="76" spans="1:6" ht="21.75" customHeight="1" thickBot="1" x14ac:dyDescent="0.5">
      <c r="A76" s="25">
        <v>1381</v>
      </c>
      <c r="B76" s="30">
        <v>26900482</v>
      </c>
      <c r="C76" s="31">
        <v>66300000</v>
      </c>
      <c r="D76" s="28">
        <f t="shared" si="0"/>
        <v>40.573879336349925</v>
      </c>
      <c r="E76" s="4">
        <f t="shared" ref="E76:F84" si="5">B76/B75</f>
        <v>1.0143742552354442</v>
      </c>
      <c r="F76" s="4">
        <f t="shared" si="5"/>
        <v>1.015298387467267</v>
      </c>
    </row>
    <row r="77" spans="1:6" ht="21.75" customHeight="1" thickBot="1" x14ac:dyDescent="0.5">
      <c r="A77" s="25">
        <v>1382</v>
      </c>
      <c r="B77" s="30">
        <v>27499577</v>
      </c>
      <c r="C77" s="31">
        <v>67314000</v>
      </c>
      <c r="D77" s="28">
        <f t="shared" si="0"/>
        <v>40.852685919719519</v>
      </c>
      <c r="E77" s="4">
        <f t="shared" si="5"/>
        <v>1.0222707905382513</v>
      </c>
      <c r="F77" s="4">
        <f t="shared" si="5"/>
        <v>1.0152941176470589</v>
      </c>
    </row>
    <row r="78" spans="1:6" ht="21.75" customHeight="1" thickBot="1" x14ac:dyDescent="0.5">
      <c r="A78" s="25">
        <v>1383</v>
      </c>
      <c r="B78" s="30">
        <v>27540689</v>
      </c>
      <c r="C78" s="31">
        <v>68344000</v>
      </c>
      <c r="D78" s="28">
        <f t="shared" si="0"/>
        <v>40.297157029146668</v>
      </c>
      <c r="E78" s="4">
        <f t="shared" si="5"/>
        <v>1.0014950048140741</v>
      </c>
      <c r="F78" s="4">
        <f t="shared" si="5"/>
        <v>1.0153014231809134</v>
      </c>
    </row>
    <row r="79" spans="1:6" ht="21.75" customHeight="1" thickBot="1" x14ac:dyDescent="0.5">
      <c r="A79" s="25">
        <v>1384</v>
      </c>
      <c r="B79" s="30">
        <v>27850403</v>
      </c>
      <c r="C79" s="31">
        <v>69390000</v>
      </c>
      <c r="D79" s="28">
        <f t="shared" si="0"/>
        <v>40.136046980832973</v>
      </c>
      <c r="E79" s="4">
        <f t="shared" si="5"/>
        <v>1.0112456881525367</v>
      </c>
      <c r="F79" s="4">
        <f t="shared" si="5"/>
        <v>1.0153049280112372</v>
      </c>
    </row>
    <row r="80" spans="1:6" ht="21.75" customHeight="1" thickBot="1" x14ac:dyDescent="0.5">
      <c r="A80" s="25">
        <v>1385</v>
      </c>
      <c r="B80" s="30">
        <v>27776257</v>
      </c>
      <c r="C80" s="31">
        <v>70495782</v>
      </c>
      <c r="D80" s="28">
        <f t="shared" si="0"/>
        <v>39.401303470894192</v>
      </c>
      <c r="E80" s="4">
        <f t="shared" si="5"/>
        <v>0.99733770459264093</v>
      </c>
      <c r="F80" s="4">
        <f t="shared" si="5"/>
        <v>1.0159357544314742</v>
      </c>
    </row>
    <row r="81" spans="1:6" ht="21.75" customHeight="1" thickBot="1" x14ac:dyDescent="0.5">
      <c r="A81" s="25">
        <v>1386</v>
      </c>
      <c r="B81" s="30">
        <v>27830916</v>
      </c>
      <c r="C81" s="31">
        <v>71342000</v>
      </c>
      <c r="D81" s="28">
        <f t="shared" si="0"/>
        <v>39.010563202601553</v>
      </c>
      <c r="E81" s="4">
        <f t="shared" si="5"/>
        <v>1.0019678317348517</v>
      </c>
      <c r="F81" s="4">
        <f t="shared" si="5"/>
        <v>1.0120038103840028</v>
      </c>
    </row>
    <row r="82" spans="1:6" ht="21.75" customHeight="1" thickBot="1" x14ac:dyDescent="0.5">
      <c r="A82" s="25">
        <v>1387</v>
      </c>
      <c r="B82" s="30">
        <v>29040678</v>
      </c>
      <c r="C82" s="31">
        <v>72198000</v>
      </c>
      <c r="D82" s="28">
        <f t="shared" si="0"/>
        <v>40.223659935178254</v>
      </c>
      <c r="E82" s="4">
        <f t="shared" si="5"/>
        <v>1.0434682782269904</v>
      </c>
      <c r="F82" s="4">
        <f t="shared" si="5"/>
        <v>1.0119985422331865</v>
      </c>
    </row>
    <row r="83" spans="1:6" ht="21.75" customHeight="1" thickBot="1" x14ac:dyDescent="0.5">
      <c r="A83" s="25">
        <v>1388</v>
      </c>
      <c r="B83" s="30">
        <v>30675472</v>
      </c>
      <c r="C83" s="31">
        <v>73064000</v>
      </c>
      <c r="D83" s="28">
        <f t="shared" si="0"/>
        <v>41.984386291470493</v>
      </c>
      <c r="E83" s="4">
        <f t="shared" si="5"/>
        <v>1.0562932449442124</v>
      </c>
      <c r="F83" s="4">
        <f t="shared" si="5"/>
        <v>1.011994792099504</v>
      </c>
    </row>
    <row r="84" spans="1:6" ht="21.75" customHeight="1" thickBot="1" x14ac:dyDescent="0.5">
      <c r="A84" s="25">
        <v>1389</v>
      </c>
      <c r="B84" s="30">
        <v>32455446</v>
      </c>
      <c r="C84" s="31">
        <v>73941000</v>
      </c>
      <c r="D84" s="28">
        <f t="shared" si="0"/>
        <v>43.893707144885788</v>
      </c>
      <c r="E84" s="4">
        <f t="shared" si="5"/>
        <v>1.0580259694129563</v>
      </c>
      <c r="F84" s="4">
        <f t="shared" si="5"/>
        <v>1.0120031752983685</v>
      </c>
    </row>
    <row r="85" spans="1:6" ht="21.75" customHeight="1" thickBot="1" x14ac:dyDescent="0.6">
      <c r="A85" s="25" t="s">
        <v>76</v>
      </c>
      <c r="B85" s="69">
        <f>GEOMEAN(E76:E84)-1</f>
        <v>2.2697758862252781E-2</v>
      </c>
      <c r="C85" s="69">
        <f>GEOMEAN(F76:F84)-1</f>
        <v>1.3902433251160362E-2</v>
      </c>
      <c r="D85" s="86" t="s">
        <v>87</v>
      </c>
      <c r="E85" s="4"/>
    </row>
    <row r="86" spans="1:6" ht="21.75" customHeight="1" x14ac:dyDescent="0.55000000000000004">
      <c r="A86" s="87"/>
      <c r="B86" s="87"/>
      <c r="C86" s="87"/>
      <c r="D86" s="87"/>
      <c r="E86" s="4"/>
    </row>
    <row r="87" spans="1:6" ht="21.75" customHeight="1" x14ac:dyDescent="0.55000000000000004">
      <c r="A87" s="87"/>
      <c r="B87" s="87"/>
      <c r="C87" s="87"/>
      <c r="D87" s="87"/>
      <c r="E87" s="4"/>
    </row>
    <row r="88" spans="1:6" ht="21.75" customHeight="1" x14ac:dyDescent="0.55000000000000004">
      <c r="A88" s="87"/>
      <c r="B88" s="87"/>
      <c r="C88" s="87"/>
      <c r="D88" s="87"/>
      <c r="E88" s="4"/>
    </row>
    <row r="89" spans="1:6" ht="21.75" customHeight="1" x14ac:dyDescent="0.55000000000000004">
      <c r="A89" s="87"/>
      <c r="B89" s="87"/>
      <c r="C89" s="87"/>
      <c r="D89" s="87"/>
      <c r="E89" s="4"/>
    </row>
    <row r="90" spans="1:6" ht="21.75" customHeight="1" x14ac:dyDescent="0.55000000000000004">
      <c r="A90" s="87"/>
      <c r="B90" s="87"/>
      <c r="C90" s="87"/>
      <c r="D90" s="87"/>
      <c r="E90" s="4"/>
    </row>
    <row r="91" spans="1:6" ht="24.75" thickBot="1" x14ac:dyDescent="0.5">
      <c r="A91" s="121" t="s">
        <v>141</v>
      </c>
      <c r="B91" s="121"/>
      <c r="C91" s="121"/>
      <c r="D91" s="121"/>
    </row>
    <row r="92" spans="1:6" ht="24.75" thickBot="1" x14ac:dyDescent="0.5">
      <c r="A92" s="24" t="s">
        <v>3</v>
      </c>
      <c r="B92" s="24" t="s">
        <v>56</v>
      </c>
      <c r="C92" s="24" t="s">
        <v>50</v>
      </c>
      <c r="D92" s="24" t="s">
        <v>57</v>
      </c>
    </row>
    <row r="93" spans="1:6" ht="21.75" customHeight="1" thickBot="1" x14ac:dyDescent="0.5">
      <c r="A93" s="25">
        <v>1390</v>
      </c>
      <c r="B93" s="30">
        <v>34958052</v>
      </c>
      <c r="C93" s="31">
        <v>75149669</v>
      </c>
      <c r="D93" s="28">
        <f t="shared" ref="D93:D105" si="6">B93/C93*100</f>
        <v>46.517905488046793</v>
      </c>
      <c r="E93" s="4">
        <f>B93/B84</f>
        <v>1.0771089696317839</v>
      </c>
      <c r="F93" s="4">
        <f>C93/C84</f>
        <v>1.0163463978036542</v>
      </c>
    </row>
    <row r="94" spans="1:6" ht="21.75" customHeight="1" thickBot="1" x14ac:dyDescent="0.5">
      <c r="A94" s="25">
        <v>1391</v>
      </c>
      <c r="B94" s="30">
        <v>37547508</v>
      </c>
      <c r="C94" s="31">
        <v>76075000</v>
      </c>
      <c r="D94" s="28">
        <f t="shared" si="6"/>
        <v>49.355909300032863</v>
      </c>
      <c r="E94" s="4">
        <f t="shared" ref="E94:F102" si="7">B94/B93</f>
        <v>1.0740732349731617</v>
      </c>
      <c r="F94" s="4">
        <f t="shared" si="7"/>
        <v>1.0123131746594918</v>
      </c>
    </row>
    <row r="95" spans="1:6" ht="21.75" customHeight="1" thickBot="1" x14ac:dyDescent="0.5">
      <c r="A95" s="25">
        <v>1392</v>
      </c>
      <c r="B95" s="30">
        <v>39099380</v>
      </c>
      <c r="C95" s="31">
        <v>77015000</v>
      </c>
      <c r="D95" s="28">
        <f t="shared" si="6"/>
        <v>50.768525611893786</v>
      </c>
      <c r="E95" s="4">
        <f t="shared" si="7"/>
        <v>1.0413308920528095</v>
      </c>
      <c r="F95" s="4">
        <f t="shared" si="7"/>
        <v>1.012356227407164</v>
      </c>
    </row>
    <row r="96" spans="1:6" ht="21.75" customHeight="1" thickBot="1" x14ac:dyDescent="0.5">
      <c r="A96" s="25">
        <v>1393</v>
      </c>
      <c r="B96" s="30">
        <v>40291664</v>
      </c>
      <c r="C96" s="31">
        <v>77970000</v>
      </c>
      <c r="D96" s="28">
        <f t="shared" si="6"/>
        <v>51.675854815954857</v>
      </c>
      <c r="E96" s="4">
        <f t="shared" si="7"/>
        <v>1.0304936804624523</v>
      </c>
      <c r="F96" s="4">
        <f t="shared" si="7"/>
        <v>1.0124001817827697</v>
      </c>
    </row>
    <row r="97" spans="1:6" ht="21.75" customHeight="1" thickBot="1" x14ac:dyDescent="0.5">
      <c r="A97" s="25">
        <v>1394</v>
      </c>
      <c r="B97" s="30">
        <v>41380799</v>
      </c>
      <c r="C97" s="31">
        <v>78941000</v>
      </c>
      <c r="D97" s="28">
        <f t="shared" si="6"/>
        <v>52.419907272519985</v>
      </c>
      <c r="E97" s="4">
        <f t="shared" si="7"/>
        <v>1.0270312737642209</v>
      </c>
      <c r="F97" s="4">
        <f t="shared" si="7"/>
        <v>1.0124535077593946</v>
      </c>
    </row>
    <row r="98" spans="1:6" ht="21.75" customHeight="1" thickBot="1" x14ac:dyDescent="0.5">
      <c r="A98" s="25">
        <v>1395</v>
      </c>
      <c r="B98" s="30">
        <v>41433151</v>
      </c>
      <c r="C98" s="31">
        <v>79926270</v>
      </c>
      <c r="D98" s="28">
        <f t="shared" si="6"/>
        <v>51.839215066585744</v>
      </c>
      <c r="E98" s="4">
        <f t="shared" si="7"/>
        <v>1.0012651278193057</v>
      </c>
      <c r="F98" s="4">
        <f t="shared" si="7"/>
        <v>1.0124810934748736</v>
      </c>
    </row>
    <row r="99" spans="1:6" ht="21.75" customHeight="1" thickBot="1" x14ac:dyDescent="0.5">
      <c r="A99" s="25">
        <v>1396</v>
      </c>
      <c r="B99" s="30">
        <v>42379629</v>
      </c>
      <c r="C99" s="31">
        <v>81053000</v>
      </c>
      <c r="D99" s="28">
        <f t="shared" si="6"/>
        <v>52.286317594660282</v>
      </c>
      <c r="E99" s="4">
        <f t="shared" si="7"/>
        <v>1.02284349553815</v>
      </c>
      <c r="F99" s="4">
        <f t="shared" si="7"/>
        <v>1.0140971172556907</v>
      </c>
    </row>
    <row r="100" spans="1:6" ht="21.75" customHeight="1" thickBot="1" x14ac:dyDescent="0.5">
      <c r="A100" s="25">
        <v>1397</v>
      </c>
      <c r="B100" s="30">
        <v>42783183</v>
      </c>
      <c r="C100" s="31">
        <v>81962000</v>
      </c>
      <c r="D100" s="28">
        <f t="shared" si="6"/>
        <v>52.19880310387741</v>
      </c>
      <c r="E100" s="4">
        <f t="shared" si="7"/>
        <v>1.0095223580178108</v>
      </c>
      <c r="F100" s="4">
        <f t="shared" si="7"/>
        <v>1.0112148840881892</v>
      </c>
    </row>
    <row r="101" spans="1:6" ht="21.75" customHeight="1" thickBot="1" x14ac:dyDescent="0.5">
      <c r="A101" s="25">
        <v>1398</v>
      </c>
      <c r="B101" s="30">
        <v>43831886</v>
      </c>
      <c r="C101" s="31">
        <v>82710000</v>
      </c>
      <c r="D101" s="28">
        <f t="shared" si="6"/>
        <v>52.994663281344458</v>
      </c>
      <c r="E101" s="4">
        <f t="shared" si="7"/>
        <v>1.0245120378257035</v>
      </c>
      <c r="F101" s="4">
        <f t="shared" si="7"/>
        <v>1.0091261804250751</v>
      </c>
    </row>
    <row r="102" spans="1:6" ht="21.75" customHeight="1" thickBot="1" x14ac:dyDescent="0.5">
      <c r="A102" s="25">
        <v>1399</v>
      </c>
      <c r="B102" s="30">
        <v>44090020</v>
      </c>
      <c r="C102" s="31">
        <v>83409000</v>
      </c>
      <c r="D102" s="28">
        <f t="shared" si="6"/>
        <v>52.860027095397378</v>
      </c>
      <c r="E102" s="4">
        <f t="shared" si="7"/>
        <v>1.0058891830481582</v>
      </c>
      <c r="F102" s="4">
        <f t="shared" si="7"/>
        <v>1.0084512150888647</v>
      </c>
    </row>
    <row r="103" spans="1:6" ht="21.75" customHeight="1" thickBot="1" x14ac:dyDescent="0.5">
      <c r="A103" s="25">
        <v>1400</v>
      </c>
      <c r="B103" s="30">
        <v>45063283</v>
      </c>
      <c r="C103" s="31">
        <v>84055000</v>
      </c>
      <c r="D103" s="28">
        <f t="shared" si="6"/>
        <v>53.611662601867828</v>
      </c>
      <c r="E103" s="4">
        <f t="shared" ref="E103:F105" si="8">B103/B99</f>
        <v>1.0633241503836666</v>
      </c>
      <c r="F103" s="4">
        <f t="shared" si="8"/>
        <v>1.037037493985417</v>
      </c>
    </row>
    <row r="104" spans="1:6" ht="21.75" customHeight="1" thickBot="1" x14ac:dyDescent="0.5">
      <c r="A104" s="36">
        <v>1401</v>
      </c>
      <c r="B104" s="30">
        <v>46420553</v>
      </c>
      <c r="C104" s="31">
        <v>84700000</v>
      </c>
      <c r="D104" s="28">
        <f t="shared" si="6"/>
        <v>54.805847697756796</v>
      </c>
      <c r="E104" s="4">
        <f t="shared" si="8"/>
        <v>1.0850186859635946</v>
      </c>
      <c r="F104" s="4">
        <f t="shared" si="8"/>
        <v>1.0334057246040849</v>
      </c>
    </row>
    <row r="105" spans="1:6" ht="21.75" customHeight="1" thickBot="1" x14ac:dyDescent="0.5">
      <c r="A105" s="36">
        <v>1402</v>
      </c>
      <c r="B105" s="30">
        <v>48317709</v>
      </c>
      <c r="C105" s="31">
        <v>85329000</v>
      </c>
      <c r="D105" s="28">
        <f t="shared" si="6"/>
        <v>56.625190732341878</v>
      </c>
      <c r="E105" s="4">
        <f t="shared" si="8"/>
        <v>1.1023415465170721</v>
      </c>
      <c r="F105" s="4">
        <f t="shared" si="8"/>
        <v>1.0316648531011969</v>
      </c>
    </row>
    <row r="106" spans="1:6" ht="21.75" customHeight="1" thickBot="1" x14ac:dyDescent="0.6">
      <c r="A106" s="25" t="s">
        <v>76</v>
      </c>
      <c r="B106" s="69">
        <f>GEOMEAN(E93:E105)-1</f>
        <v>4.2958578101483624E-2</v>
      </c>
      <c r="C106" s="69">
        <f>GEOMEAN(F93:F105)-1</f>
        <v>1.7136759571945381E-2</v>
      </c>
      <c r="D106" s="86" t="s">
        <v>87</v>
      </c>
      <c r="E106" s="4"/>
    </row>
    <row r="107" spans="1:6" ht="21.75" customHeight="1" x14ac:dyDescent="0.45"/>
    <row r="108" spans="1:6" ht="21.75" customHeight="1" x14ac:dyDescent="0.45"/>
    <row r="109" spans="1:6" ht="21.75" customHeight="1" x14ac:dyDescent="0.45"/>
    <row r="110" spans="1:6" ht="21.75" customHeight="1" x14ac:dyDescent="0.45"/>
  </sheetData>
  <mergeCells count="6">
    <mergeCell ref="A91:D91"/>
    <mergeCell ref="A1:D1"/>
    <mergeCell ref="A19:D19"/>
    <mergeCell ref="A37:D37"/>
    <mergeCell ref="A55:D55"/>
    <mergeCell ref="A73:D73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6" max="3" man="1"/>
    <brk id="72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L80"/>
  <sheetViews>
    <sheetView rightToLeft="1" view="pageBreakPreview" topLeftCell="A48" zoomScale="90" zoomScaleNormal="100" zoomScaleSheetLayoutView="90" workbookViewId="0">
      <selection activeCell="N21" sqref="N21"/>
    </sheetView>
  </sheetViews>
  <sheetFormatPr defaultColWidth="10.42578125" defaultRowHeight="18.75" x14ac:dyDescent="0.45"/>
  <cols>
    <col min="1" max="1" width="11.42578125" style="1" customWidth="1"/>
    <col min="2" max="6" width="21.7109375" style="1" customWidth="1"/>
    <col min="7" max="7" width="10.28515625" style="1" customWidth="1"/>
    <col min="8" max="10" width="9.140625" style="1" customWidth="1"/>
    <col min="11" max="11" width="11.5703125" style="1" bestFit="1" customWidth="1"/>
    <col min="12" max="244" width="9.140625" style="1" customWidth="1"/>
    <col min="245" max="245" width="5.5703125" style="1" bestFit="1" customWidth="1"/>
    <col min="246" max="246" width="11.28515625" style="1" customWidth="1"/>
    <col min="247" max="247" width="8.7109375" style="1" bestFit="1" customWidth="1"/>
    <col min="248" max="248" width="12.140625" style="1" bestFit="1" customWidth="1"/>
    <col min="249" max="250" width="7.85546875" style="1" bestFit="1" customWidth="1"/>
    <col min="251" max="251" width="10.42578125" style="1" bestFit="1"/>
    <col min="252" max="16384" width="10.42578125" style="1"/>
  </cols>
  <sheetData>
    <row r="1" spans="1:12" ht="21.75" thickBot="1" x14ac:dyDescent="0.5">
      <c r="A1" s="126" t="s">
        <v>165</v>
      </c>
      <c r="B1" s="126"/>
      <c r="C1" s="126"/>
      <c r="D1" s="126"/>
      <c r="E1" s="126"/>
      <c r="F1" s="126"/>
    </row>
    <row r="2" spans="1:12" ht="96.75" thickBot="1" x14ac:dyDescent="0.5">
      <c r="A2" s="9" t="s">
        <v>3</v>
      </c>
      <c r="B2" s="9" t="s">
        <v>40</v>
      </c>
      <c r="C2" s="15" t="s">
        <v>39</v>
      </c>
      <c r="D2" s="9" t="s">
        <v>54</v>
      </c>
      <c r="E2" s="15" t="s">
        <v>41</v>
      </c>
      <c r="F2" s="10" t="s">
        <v>43</v>
      </c>
      <c r="K2" s="9" t="s">
        <v>40</v>
      </c>
      <c r="L2" s="15" t="s">
        <v>39</v>
      </c>
    </row>
    <row r="3" spans="1:12" ht="19.5" thickBot="1" x14ac:dyDescent="0.5">
      <c r="A3" s="11">
        <v>1340</v>
      </c>
      <c r="B3" s="17">
        <v>306130</v>
      </c>
      <c r="C3" s="18">
        <v>12111</v>
      </c>
      <c r="D3" s="19">
        <f>B3+C3</f>
        <v>318241</v>
      </c>
      <c r="E3" s="16">
        <v>2783</v>
      </c>
      <c r="F3" s="14">
        <f>(B3+C3)/E3</f>
        <v>114.35177865612648</v>
      </c>
      <c r="J3" s="1">
        <v>1000</v>
      </c>
      <c r="K3" s="17">
        <f>B3/J3</f>
        <v>306.13</v>
      </c>
      <c r="L3" s="18">
        <f>C3/J3</f>
        <v>12.111000000000001</v>
      </c>
    </row>
    <row r="4" spans="1:12" ht="19.5" thickBot="1" x14ac:dyDescent="0.5">
      <c r="A4" s="11">
        <v>1341</v>
      </c>
      <c r="B4" s="17">
        <v>309596</v>
      </c>
      <c r="C4" s="18">
        <v>14107</v>
      </c>
      <c r="D4" s="19">
        <f t="shared" ref="D4:D65" si="0">B4+C4</f>
        <v>323703</v>
      </c>
      <c r="E4" s="16">
        <v>3262</v>
      </c>
      <c r="F4" s="14">
        <f t="shared" ref="F4:F65" si="1">(B4+C4)/E4</f>
        <v>99.234518700183941</v>
      </c>
      <c r="G4" s="4"/>
      <c r="J4" s="1">
        <v>1000</v>
      </c>
      <c r="K4" s="17">
        <f t="shared" ref="K4:K63" si="2">B4/J4</f>
        <v>309.596</v>
      </c>
      <c r="L4" s="18">
        <f t="shared" ref="L4:L63" si="3">C4/J4</f>
        <v>14.106999999999999</v>
      </c>
    </row>
    <row r="5" spans="1:12" ht="19.5" thickBot="1" x14ac:dyDescent="0.5">
      <c r="A5" s="11">
        <v>1342</v>
      </c>
      <c r="B5" s="17">
        <v>312614</v>
      </c>
      <c r="C5" s="18">
        <v>18432</v>
      </c>
      <c r="D5" s="19">
        <f t="shared" si="0"/>
        <v>331046</v>
      </c>
      <c r="E5" s="16">
        <v>3448</v>
      </c>
      <c r="F5" s="14">
        <f t="shared" si="1"/>
        <v>96.011020881670532</v>
      </c>
      <c r="G5" s="4"/>
      <c r="J5" s="1">
        <v>1000</v>
      </c>
      <c r="K5" s="17">
        <f t="shared" si="2"/>
        <v>312.61399999999998</v>
      </c>
      <c r="L5" s="18">
        <f t="shared" si="3"/>
        <v>18.431999999999999</v>
      </c>
    </row>
    <row r="6" spans="1:12" ht="19.5" thickBot="1" x14ac:dyDescent="0.5">
      <c r="A6" s="11">
        <v>1343</v>
      </c>
      <c r="B6" s="17">
        <v>329026</v>
      </c>
      <c r="C6" s="18">
        <v>20599</v>
      </c>
      <c r="D6" s="19">
        <f t="shared" si="0"/>
        <v>349625</v>
      </c>
      <c r="E6" s="16">
        <v>3658</v>
      </c>
      <c r="F6" s="14">
        <f t="shared" si="1"/>
        <v>95.578184800437398</v>
      </c>
      <c r="G6" s="4"/>
      <c r="J6" s="1">
        <v>1000</v>
      </c>
      <c r="K6" s="17">
        <f t="shared" si="2"/>
        <v>329.02600000000001</v>
      </c>
      <c r="L6" s="18">
        <f t="shared" si="3"/>
        <v>20.599</v>
      </c>
    </row>
    <row r="7" spans="1:12" ht="19.5" thickBot="1" x14ac:dyDescent="0.5">
      <c r="A7" s="11">
        <v>1344</v>
      </c>
      <c r="B7" s="17">
        <v>394813</v>
      </c>
      <c r="C7" s="18">
        <v>23913</v>
      </c>
      <c r="D7" s="19">
        <f t="shared" si="0"/>
        <v>418726</v>
      </c>
      <c r="E7" s="16">
        <v>4002</v>
      </c>
      <c r="F7" s="14">
        <f t="shared" si="1"/>
        <v>104.62918540729635</v>
      </c>
      <c r="G7" s="4"/>
      <c r="J7" s="1">
        <v>1000</v>
      </c>
      <c r="K7" s="17">
        <f t="shared" si="2"/>
        <v>394.81299999999999</v>
      </c>
      <c r="L7" s="18">
        <f t="shared" si="3"/>
        <v>23.913</v>
      </c>
    </row>
    <row r="8" spans="1:12" ht="19.5" thickBot="1" x14ac:dyDescent="0.5">
      <c r="A8" s="11">
        <v>1345</v>
      </c>
      <c r="B8" s="17">
        <v>451578</v>
      </c>
      <c r="C8" s="18">
        <v>26900</v>
      </c>
      <c r="D8" s="19">
        <f t="shared" si="0"/>
        <v>478478</v>
      </c>
      <c r="E8" s="16">
        <v>4445</v>
      </c>
      <c r="F8" s="14">
        <f t="shared" si="1"/>
        <v>107.64409448818898</v>
      </c>
      <c r="G8" s="4"/>
      <c r="J8" s="1">
        <v>1000</v>
      </c>
      <c r="K8" s="17">
        <f t="shared" si="2"/>
        <v>451.57799999999997</v>
      </c>
      <c r="L8" s="18">
        <f t="shared" si="3"/>
        <v>26.9</v>
      </c>
    </row>
    <row r="9" spans="1:12" ht="19.5" thickBot="1" x14ac:dyDescent="0.5">
      <c r="A9" s="11">
        <v>1346</v>
      </c>
      <c r="B9" s="17">
        <v>539862</v>
      </c>
      <c r="C9" s="18">
        <v>27838</v>
      </c>
      <c r="D9" s="19">
        <f t="shared" si="0"/>
        <v>567700</v>
      </c>
      <c r="E9" s="16">
        <v>5207</v>
      </c>
      <c r="F9" s="14">
        <f t="shared" si="1"/>
        <v>109.02631073554831</v>
      </c>
      <c r="G9" s="4"/>
      <c r="J9" s="1">
        <v>1000</v>
      </c>
      <c r="K9" s="17">
        <f t="shared" si="2"/>
        <v>539.86199999999997</v>
      </c>
      <c r="L9" s="18">
        <f t="shared" si="3"/>
        <v>27.838000000000001</v>
      </c>
    </row>
    <row r="10" spans="1:12" ht="19.5" thickBot="1" x14ac:dyDescent="0.5">
      <c r="A10" s="11">
        <v>1347</v>
      </c>
      <c r="B10" s="17">
        <v>627017</v>
      </c>
      <c r="C10" s="18">
        <v>31256</v>
      </c>
      <c r="D10" s="19">
        <f t="shared" si="0"/>
        <v>658273</v>
      </c>
      <c r="E10" s="16">
        <v>6218</v>
      </c>
      <c r="F10" s="14">
        <f t="shared" si="1"/>
        <v>105.86571244773239</v>
      </c>
      <c r="G10" s="4"/>
      <c r="J10" s="1">
        <v>1000</v>
      </c>
      <c r="K10" s="17">
        <f t="shared" si="2"/>
        <v>627.01700000000005</v>
      </c>
      <c r="L10" s="18">
        <f t="shared" si="3"/>
        <v>31.256</v>
      </c>
    </row>
    <row r="11" spans="1:12" ht="19.5" thickBot="1" x14ac:dyDescent="0.5">
      <c r="A11" s="11">
        <v>1348</v>
      </c>
      <c r="B11" s="17">
        <v>683496</v>
      </c>
      <c r="C11" s="18">
        <v>33850</v>
      </c>
      <c r="D11" s="19">
        <f t="shared" si="0"/>
        <v>717346</v>
      </c>
      <c r="E11" s="16">
        <v>7092</v>
      </c>
      <c r="F11" s="14">
        <f t="shared" si="1"/>
        <v>101.14861816130852</v>
      </c>
      <c r="G11" s="4"/>
      <c r="J11" s="1">
        <v>1000</v>
      </c>
      <c r="K11" s="17">
        <f t="shared" si="2"/>
        <v>683.49599999999998</v>
      </c>
      <c r="L11" s="18">
        <f t="shared" si="3"/>
        <v>33.85</v>
      </c>
    </row>
    <row r="12" spans="1:12" ht="19.5" thickBot="1" x14ac:dyDescent="0.5">
      <c r="A12" s="11">
        <v>1349</v>
      </c>
      <c r="B12" s="17">
        <v>732017</v>
      </c>
      <c r="C12" s="18">
        <v>37483</v>
      </c>
      <c r="D12" s="19">
        <f t="shared" si="0"/>
        <v>769500</v>
      </c>
      <c r="E12" s="16">
        <v>7999</v>
      </c>
      <c r="F12" s="14">
        <f t="shared" si="1"/>
        <v>96.199524940617579</v>
      </c>
      <c r="G12" s="4"/>
      <c r="J12" s="1">
        <v>1000</v>
      </c>
      <c r="K12" s="17">
        <f t="shared" si="2"/>
        <v>732.01700000000005</v>
      </c>
      <c r="L12" s="18">
        <f t="shared" si="3"/>
        <v>37.482999999999997</v>
      </c>
    </row>
    <row r="13" spans="1:12" ht="19.5" thickBot="1" x14ac:dyDescent="0.5">
      <c r="A13" s="11">
        <v>1350</v>
      </c>
      <c r="B13" s="17">
        <v>833584</v>
      </c>
      <c r="C13" s="18">
        <v>41032</v>
      </c>
      <c r="D13" s="19">
        <f t="shared" si="0"/>
        <v>874616</v>
      </c>
      <c r="E13" s="16">
        <v>9285</v>
      </c>
      <c r="F13" s="14">
        <f t="shared" si="1"/>
        <v>94.196661281637049</v>
      </c>
      <c r="G13" s="4"/>
      <c r="J13" s="1">
        <v>1000</v>
      </c>
      <c r="K13" s="17">
        <f t="shared" si="2"/>
        <v>833.58399999999995</v>
      </c>
      <c r="L13" s="18">
        <f t="shared" si="3"/>
        <v>41.031999999999996</v>
      </c>
    </row>
    <row r="14" spans="1:12" ht="19.5" thickBot="1" x14ac:dyDescent="0.5">
      <c r="A14" s="11">
        <v>1351</v>
      </c>
      <c r="B14" s="17">
        <v>1001740</v>
      </c>
      <c r="C14" s="18">
        <v>44036</v>
      </c>
      <c r="D14" s="19">
        <f t="shared" si="0"/>
        <v>1045776</v>
      </c>
      <c r="E14" s="16">
        <v>10428</v>
      </c>
      <c r="F14" s="14">
        <f t="shared" si="1"/>
        <v>100.28538550057537</v>
      </c>
      <c r="G14" s="4"/>
      <c r="J14" s="1">
        <v>1000</v>
      </c>
      <c r="K14" s="17">
        <f t="shared" si="2"/>
        <v>1001.74</v>
      </c>
      <c r="L14" s="18">
        <f t="shared" si="3"/>
        <v>44.036000000000001</v>
      </c>
    </row>
    <row r="15" spans="1:12" ht="19.5" thickBot="1" x14ac:dyDescent="0.5">
      <c r="A15" s="11">
        <v>1352</v>
      </c>
      <c r="B15" s="17">
        <v>1122911</v>
      </c>
      <c r="C15" s="18">
        <v>49675</v>
      </c>
      <c r="D15" s="19">
        <f t="shared" si="0"/>
        <v>1172586</v>
      </c>
      <c r="E15" s="16">
        <v>12074</v>
      </c>
      <c r="F15" s="14">
        <f t="shared" si="1"/>
        <v>97.116614212357135</v>
      </c>
      <c r="G15" s="4"/>
      <c r="J15" s="1">
        <v>1000</v>
      </c>
      <c r="K15" s="17">
        <f t="shared" si="2"/>
        <v>1122.9110000000001</v>
      </c>
      <c r="L15" s="18">
        <f t="shared" si="3"/>
        <v>49.674999999999997</v>
      </c>
    </row>
    <row r="16" spans="1:12" ht="19.5" thickBot="1" x14ac:dyDescent="0.5">
      <c r="A16" s="11">
        <v>1353</v>
      </c>
      <c r="B16" s="17">
        <v>1289791</v>
      </c>
      <c r="C16" s="18">
        <v>53892</v>
      </c>
      <c r="D16" s="19">
        <f t="shared" si="0"/>
        <v>1343683</v>
      </c>
      <c r="E16" s="16">
        <v>13180</v>
      </c>
      <c r="F16" s="14">
        <f t="shared" si="1"/>
        <v>101.94863429438543</v>
      </c>
      <c r="G16" s="4"/>
      <c r="J16" s="1">
        <v>1000</v>
      </c>
      <c r="K16" s="17">
        <f t="shared" si="2"/>
        <v>1289.7909999999999</v>
      </c>
      <c r="L16" s="18">
        <f t="shared" si="3"/>
        <v>53.892000000000003</v>
      </c>
    </row>
    <row r="17" spans="1:12" ht="19.5" thickBot="1" x14ac:dyDescent="0.5">
      <c r="A17" s="11">
        <v>1354</v>
      </c>
      <c r="B17" s="17">
        <v>1520951</v>
      </c>
      <c r="C17" s="18">
        <v>61201</v>
      </c>
      <c r="D17" s="19">
        <f t="shared" si="0"/>
        <v>1582152</v>
      </c>
      <c r="E17" s="16">
        <v>3920</v>
      </c>
      <c r="F17" s="14">
        <f t="shared" si="1"/>
        <v>403.61020408163267</v>
      </c>
      <c r="G17" s="4"/>
      <c r="J17" s="1">
        <v>1000</v>
      </c>
      <c r="K17" s="17">
        <f t="shared" si="2"/>
        <v>1520.951</v>
      </c>
      <c r="L17" s="18">
        <f t="shared" si="3"/>
        <v>61.201000000000001</v>
      </c>
    </row>
    <row r="18" spans="1:12" ht="19.5" thickBot="1" x14ac:dyDescent="0.5">
      <c r="A18" s="11">
        <v>1355</v>
      </c>
      <c r="B18" s="17">
        <v>1688310</v>
      </c>
      <c r="C18" s="18">
        <v>69644</v>
      </c>
      <c r="D18" s="19">
        <f t="shared" si="0"/>
        <v>1757954</v>
      </c>
      <c r="E18" s="16">
        <v>4001</v>
      </c>
      <c r="F18" s="14">
        <f t="shared" si="1"/>
        <v>439.37865533616593</v>
      </c>
      <c r="G18" s="4"/>
      <c r="J18" s="1">
        <v>1000</v>
      </c>
      <c r="K18" s="17">
        <f t="shared" si="2"/>
        <v>1688.31</v>
      </c>
      <c r="L18" s="18">
        <f t="shared" si="3"/>
        <v>69.644000000000005</v>
      </c>
    </row>
    <row r="19" spans="1:12" ht="19.5" thickBot="1" x14ac:dyDescent="0.5">
      <c r="A19" s="11">
        <v>1356</v>
      </c>
      <c r="B19" s="17">
        <v>1765526</v>
      </c>
      <c r="C19" s="18">
        <v>79372</v>
      </c>
      <c r="D19" s="19">
        <f t="shared" si="0"/>
        <v>1844898</v>
      </c>
      <c r="E19" s="16">
        <v>6500</v>
      </c>
      <c r="F19" s="14">
        <f t="shared" si="1"/>
        <v>283.83046153846152</v>
      </c>
      <c r="G19" s="4"/>
      <c r="J19" s="1">
        <v>1000</v>
      </c>
      <c r="K19" s="17">
        <f t="shared" si="2"/>
        <v>1765.5260000000001</v>
      </c>
      <c r="L19" s="18">
        <f t="shared" si="3"/>
        <v>79.372</v>
      </c>
    </row>
    <row r="20" spans="1:12" ht="19.5" thickBot="1" x14ac:dyDescent="0.5">
      <c r="A20" s="11">
        <v>1357</v>
      </c>
      <c r="B20" s="17">
        <v>1811736</v>
      </c>
      <c r="C20" s="18">
        <v>89104</v>
      </c>
      <c r="D20" s="19">
        <f t="shared" si="0"/>
        <v>1900840</v>
      </c>
      <c r="E20" s="16">
        <v>6700</v>
      </c>
      <c r="F20" s="14">
        <f t="shared" si="1"/>
        <v>283.70746268656717</v>
      </c>
      <c r="G20" s="4"/>
      <c r="J20" s="1">
        <v>1000</v>
      </c>
      <c r="K20" s="17">
        <f t="shared" si="2"/>
        <v>1811.7360000000001</v>
      </c>
      <c r="L20" s="18">
        <f t="shared" si="3"/>
        <v>89.103999999999999</v>
      </c>
    </row>
    <row r="21" spans="1:12" ht="19.5" thickBot="1" x14ac:dyDescent="0.5">
      <c r="A21" s="11">
        <v>1358</v>
      </c>
      <c r="B21" s="17">
        <v>1697478</v>
      </c>
      <c r="C21" s="18">
        <v>100903</v>
      </c>
      <c r="D21" s="19">
        <f t="shared" si="0"/>
        <v>1798381</v>
      </c>
      <c r="E21" s="16">
        <v>6800</v>
      </c>
      <c r="F21" s="14">
        <f t="shared" si="1"/>
        <v>264.46779411764703</v>
      </c>
      <c r="G21" s="4"/>
      <c r="J21" s="1">
        <v>1000</v>
      </c>
      <c r="K21" s="17">
        <f t="shared" si="2"/>
        <v>1697.4780000000001</v>
      </c>
      <c r="L21" s="18">
        <f t="shared" si="3"/>
        <v>100.90300000000001</v>
      </c>
    </row>
    <row r="22" spans="1:12" ht="19.5" thickBot="1" x14ac:dyDescent="0.5">
      <c r="A22" s="11">
        <v>1359</v>
      </c>
      <c r="B22" s="17">
        <v>1727574</v>
      </c>
      <c r="C22" s="18">
        <v>125278</v>
      </c>
      <c r="D22" s="19">
        <f t="shared" si="0"/>
        <v>1852852</v>
      </c>
      <c r="E22" s="16">
        <v>7068</v>
      </c>
      <c r="F22" s="14">
        <f t="shared" si="1"/>
        <v>262.14657611771366</v>
      </c>
      <c r="G22" s="4"/>
      <c r="J22" s="1">
        <v>1000</v>
      </c>
      <c r="K22" s="17">
        <f t="shared" si="2"/>
        <v>1727.5740000000001</v>
      </c>
      <c r="L22" s="18">
        <f t="shared" si="3"/>
        <v>125.27800000000001</v>
      </c>
    </row>
    <row r="23" spans="1:12" ht="19.5" thickBot="1" x14ac:dyDescent="0.5">
      <c r="A23" s="11">
        <v>1360</v>
      </c>
      <c r="B23" s="17">
        <v>1746740</v>
      </c>
      <c r="C23" s="18">
        <v>153776</v>
      </c>
      <c r="D23" s="19">
        <f t="shared" si="0"/>
        <v>1900516</v>
      </c>
      <c r="E23" s="16">
        <v>7013</v>
      </c>
      <c r="F23" s="14">
        <f t="shared" si="1"/>
        <v>270.99900185370029</v>
      </c>
      <c r="G23" s="4"/>
      <c r="J23" s="1">
        <v>1000</v>
      </c>
      <c r="K23" s="17">
        <f t="shared" si="2"/>
        <v>1746.74</v>
      </c>
      <c r="L23" s="18">
        <f t="shared" si="3"/>
        <v>153.77600000000001</v>
      </c>
    </row>
    <row r="24" spans="1:12" ht="19.5" thickBot="1" x14ac:dyDescent="0.5">
      <c r="A24" s="11">
        <v>1361</v>
      </c>
      <c r="B24" s="17">
        <v>1758319</v>
      </c>
      <c r="C24" s="18">
        <v>171590</v>
      </c>
      <c r="D24" s="19">
        <f t="shared" si="0"/>
        <v>1929909</v>
      </c>
      <c r="E24" s="16">
        <v>6896</v>
      </c>
      <c r="F24" s="14">
        <f t="shared" si="1"/>
        <v>279.85919373549882</v>
      </c>
      <c r="G24" s="4"/>
      <c r="J24" s="1">
        <v>1000</v>
      </c>
      <c r="K24" s="17">
        <f t="shared" si="2"/>
        <v>1758.319</v>
      </c>
      <c r="L24" s="18">
        <f t="shared" si="3"/>
        <v>171.59</v>
      </c>
    </row>
    <row r="25" spans="1:12" ht="19.5" thickBot="1" x14ac:dyDescent="0.5">
      <c r="A25" s="11">
        <v>1362</v>
      </c>
      <c r="B25" s="17">
        <v>1973615</v>
      </c>
      <c r="C25" s="18">
        <v>184661</v>
      </c>
      <c r="D25" s="19">
        <f t="shared" si="0"/>
        <v>2158276</v>
      </c>
      <c r="E25" s="16">
        <v>6643</v>
      </c>
      <c r="F25" s="14">
        <f t="shared" si="1"/>
        <v>324.89477645642029</v>
      </c>
      <c r="G25" s="4"/>
      <c r="J25" s="1">
        <v>1000</v>
      </c>
      <c r="K25" s="17">
        <f t="shared" si="2"/>
        <v>1973.615</v>
      </c>
      <c r="L25" s="18">
        <f t="shared" si="3"/>
        <v>184.661</v>
      </c>
    </row>
    <row r="26" spans="1:12" ht="19.5" thickBot="1" x14ac:dyDescent="0.5">
      <c r="A26" s="11">
        <v>1363</v>
      </c>
      <c r="B26" s="17">
        <v>2121012</v>
      </c>
      <c r="C26" s="18">
        <v>196088</v>
      </c>
      <c r="D26" s="19">
        <f t="shared" si="0"/>
        <v>2317100</v>
      </c>
      <c r="E26" s="16">
        <v>6649</v>
      </c>
      <c r="F26" s="14">
        <f t="shared" si="1"/>
        <v>348.48849451045271</v>
      </c>
      <c r="G26" s="4"/>
      <c r="J26" s="1">
        <v>1000</v>
      </c>
      <c r="K26" s="17">
        <f t="shared" si="2"/>
        <v>2121.0120000000002</v>
      </c>
      <c r="L26" s="18">
        <f t="shared" si="3"/>
        <v>196.08799999999999</v>
      </c>
    </row>
    <row r="27" spans="1:12" ht="19.5" thickBot="1" x14ac:dyDescent="0.5">
      <c r="A27" s="11">
        <v>1364</v>
      </c>
      <c r="B27" s="17">
        <v>2223397</v>
      </c>
      <c r="C27" s="18">
        <v>211149</v>
      </c>
      <c r="D27" s="19">
        <f t="shared" si="0"/>
        <v>2434546</v>
      </c>
      <c r="E27" s="16">
        <v>7176</v>
      </c>
      <c r="F27" s="14">
        <f t="shared" si="1"/>
        <v>339.26226309921964</v>
      </c>
      <c r="G27" s="4"/>
      <c r="J27" s="1">
        <v>1000</v>
      </c>
      <c r="K27" s="17">
        <f t="shared" si="2"/>
        <v>2223.3969999999999</v>
      </c>
      <c r="L27" s="18">
        <f t="shared" si="3"/>
        <v>211.149</v>
      </c>
    </row>
    <row r="28" spans="1:12" ht="19.5" thickBot="1" x14ac:dyDescent="0.5">
      <c r="A28" s="11">
        <v>1365</v>
      </c>
      <c r="B28" s="17">
        <v>1956514</v>
      </c>
      <c r="C28" s="18">
        <v>229553</v>
      </c>
      <c r="D28" s="19">
        <f t="shared" si="0"/>
        <v>2186067</v>
      </c>
      <c r="E28" s="16">
        <v>7094</v>
      </c>
      <c r="F28" s="14">
        <f t="shared" si="1"/>
        <v>308.15717507753033</v>
      </c>
      <c r="G28" s="4"/>
      <c r="J28" s="1">
        <v>1000</v>
      </c>
      <c r="K28" s="17">
        <f t="shared" si="2"/>
        <v>1956.5139999999999</v>
      </c>
      <c r="L28" s="18">
        <f t="shared" si="3"/>
        <v>229.553</v>
      </c>
    </row>
    <row r="29" spans="1:12" ht="19.5" thickBot="1" x14ac:dyDescent="0.5">
      <c r="A29" s="11">
        <v>1366</v>
      </c>
      <c r="B29" s="17">
        <v>2180340</v>
      </c>
      <c r="C29" s="18">
        <v>248871</v>
      </c>
      <c r="D29" s="19">
        <f t="shared" si="0"/>
        <v>2429211</v>
      </c>
      <c r="E29" s="16">
        <v>7102</v>
      </c>
      <c r="F29" s="14">
        <f t="shared" si="1"/>
        <v>342.04604336806534</v>
      </c>
      <c r="G29" s="4"/>
      <c r="J29" s="1">
        <v>1000</v>
      </c>
      <c r="K29" s="17">
        <f t="shared" si="2"/>
        <v>2180.34</v>
      </c>
      <c r="L29" s="18">
        <f t="shared" si="3"/>
        <v>248.87100000000001</v>
      </c>
    </row>
    <row r="30" spans="1:12" ht="19.5" thickBot="1" x14ac:dyDescent="0.5">
      <c r="A30" s="11">
        <v>1367</v>
      </c>
      <c r="B30" s="17">
        <v>2423974</v>
      </c>
      <c r="C30" s="18">
        <v>273819</v>
      </c>
      <c r="D30" s="19">
        <f t="shared" si="0"/>
        <v>2697793</v>
      </c>
      <c r="E30" s="16">
        <v>7370</v>
      </c>
      <c r="F30" s="14">
        <f t="shared" si="1"/>
        <v>366.05061058344643</v>
      </c>
      <c r="G30" s="4"/>
      <c r="J30" s="1">
        <v>1000</v>
      </c>
      <c r="K30" s="17">
        <f t="shared" si="2"/>
        <v>2423.9740000000002</v>
      </c>
      <c r="L30" s="18">
        <f t="shared" si="3"/>
        <v>273.81900000000002</v>
      </c>
    </row>
    <row r="31" spans="1:12" ht="19.5" thickBot="1" x14ac:dyDescent="0.5">
      <c r="A31" s="11">
        <v>1368</v>
      </c>
      <c r="B31" s="17">
        <v>2779138</v>
      </c>
      <c r="C31" s="18">
        <v>313638</v>
      </c>
      <c r="D31" s="19">
        <f t="shared" si="0"/>
        <v>3092776</v>
      </c>
      <c r="E31" s="16">
        <v>7369</v>
      </c>
      <c r="F31" s="14">
        <f t="shared" si="1"/>
        <v>419.70090921427601</v>
      </c>
      <c r="G31" s="4"/>
      <c r="J31" s="1">
        <v>1000</v>
      </c>
      <c r="K31" s="17">
        <f t="shared" si="2"/>
        <v>2779.1379999999999</v>
      </c>
      <c r="L31" s="18">
        <f t="shared" si="3"/>
        <v>313.63799999999998</v>
      </c>
    </row>
    <row r="32" spans="1:12" ht="19.5" thickBot="1" x14ac:dyDescent="0.5">
      <c r="A32" s="11">
        <v>1369</v>
      </c>
      <c r="B32" s="17">
        <v>2978457</v>
      </c>
      <c r="C32" s="18">
        <v>340870</v>
      </c>
      <c r="D32" s="19">
        <f t="shared" si="0"/>
        <v>3319327</v>
      </c>
      <c r="E32" s="16">
        <v>10154</v>
      </c>
      <c r="F32" s="14">
        <f t="shared" si="1"/>
        <v>326.89846365964149</v>
      </c>
      <c r="G32" s="4"/>
      <c r="J32" s="1">
        <v>1000</v>
      </c>
      <c r="K32" s="17">
        <f t="shared" si="2"/>
        <v>2978.4569999999999</v>
      </c>
      <c r="L32" s="18">
        <f t="shared" si="3"/>
        <v>340.87</v>
      </c>
    </row>
    <row r="33" spans="1:12" ht="19.5" thickBot="1" x14ac:dyDescent="0.5">
      <c r="A33" s="11">
        <v>1370</v>
      </c>
      <c r="B33" s="17">
        <v>3318192</v>
      </c>
      <c r="C33" s="18">
        <v>365964</v>
      </c>
      <c r="D33" s="19">
        <f t="shared" si="0"/>
        <v>3684156</v>
      </c>
      <c r="E33" s="16">
        <v>10842</v>
      </c>
      <c r="F33" s="14">
        <f t="shared" si="1"/>
        <v>339.80409518539017</v>
      </c>
      <c r="G33" s="4"/>
      <c r="J33" s="1">
        <v>1000</v>
      </c>
      <c r="K33" s="17">
        <f t="shared" si="2"/>
        <v>3318.192</v>
      </c>
      <c r="L33" s="18">
        <f t="shared" si="3"/>
        <v>365.964</v>
      </c>
    </row>
    <row r="34" spans="1:12" ht="19.5" thickBot="1" x14ac:dyDescent="0.5">
      <c r="A34" s="11">
        <v>1371</v>
      </c>
      <c r="B34" s="17">
        <v>3579970</v>
      </c>
      <c r="C34" s="18">
        <v>410315</v>
      </c>
      <c r="D34" s="19">
        <f t="shared" si="0"/>
        <v>3990285</v>
      </c>
      <c r="E34" s="16">
        <v>11829</v>
      </c>
      <c r="F34" s="14">
        <f t="shared" si="1"/>
        <v>337.33071265533857</v>
      </c>
      <c r="G34" s="4"/>
      <c r="J34" s="1">
        <v>1000</v>
      </c>
      <c r="K34" s="17">
        <f t="shared" si="2"/>
        <v>3579.97</v>
      </c>
      <c r="L34" s="18">
        <f t="shared" si="3"/>
        <v>410.315</v>
      </c>
    </row>
    <row r="35" spans="1:12" ht="19.5" thickBot="1" x14ac:dyDescent="0.5">
      <c r="A35" s="11">
        <v>1372</v>
      </c>
      <c r="B35" s="17">
        <v>3894654</v>
      </c>
      <c r="C35" s="18">
        <v>473354</v>
      </c>
      <c r="D35" s="19">
        <f t="shared" si="0"/>
        <v>4368008</v>
      </c>
      <c r="E35" s="16">
        <v>13159</v>
      </c>
      <c r="F35" s="14">
        <f t="shared" si="1"/>
        <v>331.94072497910173</v>
      </c>
      <c r="G35" s="4"/>
      <c r="J35" s="1">
        <v>1000</v>
      </c>
      <c r="K35" s="17">
        <f t="shared" si="2"/>
        <v>3894.654</v>
      </c>
      <c r="L35" s="18">
        <f t="shared" si="3"/>
        <v>473.35399999999998</v>
      </c>
    </row>
    <row r="36" spans="1:12" ht="19.5" thickBot="1" x14ac:dyDescent="0.5">
      <c r="A36" s="11">
        <v>1373</v>
      </c>
      <c r="B36" s="17">
        <v>4230725</v>
      </c>
      <c r="C36" s="18">
        <v>515367</v>
      </c>
      <c r="D36" s="19">
        <f t="shared" si="0"/>
        <v>4746092</v>
      </c>
      <c r="E36" s="16">
        <v>13497</v>
      </c>
      <c r="F36" s="14">
        <f t="shared" si="1"/>
        <v>351.64051270652737</v>
      </c>
      <c r="G36" s="4"/>
      <c r="J36" s="1">
        <v>1000</v>
      </c>
      <c r="K36" s="17">
        <f t="shared" si="2"/>
        <v>4230.7250000000004</v>
      </c>
      <c r="L36" s="18">
        <f t="shared" si="3"/>
        <v>515.36699999999996</v>
      </c>
    </row>
    <row r="37" spans="1:12" ht="19.5" thickBot="1" x14ac:dyDescent="0.5">
      <c r="A37" s="11">
        <v>1374</v>
      </c>
      <c r="B37" s="17">
        <v>4819859</v>
      </c>
      <c r="C37" s="18">
        <v>554655</v>
      </c>
      <c r="D37" s="19">
        <f t="shared" si="0"/>
        <v>5374514</v>
      </c>
      <c r="E37" s="16">
        <v>13697</v>
      </c>
      <c r="F37" s="14">
        <f t="shared" si="1"/>
        <v>392.3862159596992</v>
      </c>
      <c r="G37" s="4"/>
      <c r="J37" s="1">
        <v>1000</v>
      </c>
      <c r="K37" s="17">
        <f t="shared" si="2"/>
        <v>4819.8590000000004</v>
      </c>
      <c r="L37" s="18">
        <f t="shared" si="3"/>
        <v>554.65499999999997</v>
      </c>
    </row>
    <row r="38" spans="1:12" ht="19.5" thickBot="1" x14ac:dyDescent="0.5">
      <c r="A38" s="11">
        <v>1375</v>
      </c>
      <c r="B38" s="17">
        <v>5100535</v>
      </c>
      <c r="C38" s="18">
        <v>588392</v>
      </c>
      <c r="D38" s="19">
        <f t="shared" si="0"/>
        <v>5688927</v>
      </c>
      <c r="E38" s="16">
        <v>14234</v>
      </c>
      <c r="F38" s="14">
        <f t="shared" si="1"/>
        <v>399.6717015596459</v>
      </c>
      <c r="G38" s="4"/>
      <c r="J38" s="1">
        <v>1000</v>
      </c>
      <c r="K38" s="17">
        <f t="shared" si="2"/>
        <v>5100.5349999999999</v>
      </c>
      <c r="L38" s="18">
        <f t="shared" si="3"/>
        <v>588.39200000000005</v>
      </c>
    </row>
    <row r="39" spans="1:12" ht="19.5" thickBot="1" x14ac:dyDescent="0.5">
      <c r="A39" s="11">
        <v>1376</v>
      </c>
      <c r="B39" s="17">
        <v>5625038</v>
      </c>
      <c r="C39" s="18">
        <v>617830</v>
      </c>
      <c r="D39" s="19">
        <f t="shared" si="0"/>
        <v>6242868</v>
      </c>
      <c r="E39" s="16">
        <v>14815</v>
      </c>
      <c r="F39" s="14">
        <f t="shared" si="1"/>
        <v>421.38832264596692</v>
      </c>
      <c r="G39" s="4"/>
      <c r="J39" s="1">
        <v>1000</v>
      </c>
      <c r="K39" s="17">
        <f t="shared" si="2"/>
        <v>5625.0379999999996</v>
      </c>
      <c r="L39" s="18">
        <f t="shared" si="3"/>
        <v>617.83000000000004</v>
      </c>
    </row>
    <row r="40" spans="1:12" ht="19.5" thickBot="1" x14ac:dyDescent="0.5">
      <c r="A40" s="11">
        <v>1377</v>
      </c>
      <c r="B40" s="17">
        <v>5849456</v>
      </c>
      <c r="C40" s="18">
        <v>653516</v>
      </c>
      <c r="D40" s="19">
        <f t="shared" si="0"/>
        <v>6502972</v>
      </c>
      <c r="E40" s="16">
        <v>14468</v>
      </c>
      <c r="F40" s="14">
        <f t="shared" si="1"/>
        <v>449.47276748686755</v>
      </c>
      <c r="G40" s="4"/>
      <c r="J40" s="1">
        <v>1000</v>
      </c>
      <c r="K40" s="17">
        <f t="shared" si="2"/>
        <v>5849.4560000000001</v>
      </c>
      <c r="L40" s="18">
        <f t="shared" si="3"/>
        <v>653.51599999999996</v>
      </c>
    </row>
    <row r="41" spans="1:12" ht="19.5" thickBot="1" x14ac:dyDescent="0.5">
      <c r="A41" s="11">
        <v>1378</v>
      </c>
      <c r="B41" s="17">
        <v>5943708</v>
      </c>
      <c r="C41" s="18">
        <v>694321</v>
      </c>
      <c r="D41" s="19">
        <f t="shared" si="0"/>
        <v>6638029</v>
      </c>
      <c r="E41" s="16">
        <v>15082</v>
      </c>
      <c r="F41" s="14">
        <f t="shared" si="1"/>
        <v>440.129226892985</v>
      </c>
      <c r="G41" s="4"/>
      <c r="J41" s="1">
        <v>1000</v>
      </c>
      <c r="K41" s="17">
        <f t="shared" si="2"/>
        <v>5943.7079999999996</v>
      </c>
      <c r="L41" s="18">
        <f t="shared" si="3"/>
        <v>694.32100000000003</v>
      </c>
    </row>
    <row r="42" spans="1:12" ht="19.5" thickBot="1" x14ac:dyDescent="0.5">
      <c r="A42" s="11">
        <v>1379</v>
      </c>
      <c r="B42" s="17">
        <v>6059167</v>
      </c>
      <c r="C42" s="18">
        <v>726336</v>
      </c>
      <c r="D42" s="19">
        <f t="shared" si="0"/>
        <v>6785503</v>
      </c>
      <c r="E42" s="16">
        <v>16613</v>
      </c>
      <c r="F42" s="14">
        <f t="shared" si="1"/>
        <v>408.44537410461686</v>
      </c>
      <c r="G42" s="4"/>
      <c r="J42" s="1">
        <v>1000</v>
      </c>
      <c r="K42" s="17">
        <f t="shared" si="2"/>
        <v>6059.1670000000004</v>
      </c>
      <c r="L42" s="18">
        <f t="shared" si="3"/>
        <v>726.33600000000001</v>
      </c>
    </row>
    <row r="43" spans="1:12" ht="19.5" thickBot="1" x14ac:dyDescent="0.5">
      <c r="A43" s="11">
        <v>1380</v>
      </c>
      <c r="B43" s="17">
        <v>6357913</v>
      </c>
      <c r="C43" s="18">
        <v>774794</v>
      </c>
      <c r="D43" s="19">
        <f t="shared" si="0"/>
        <v>7132707</v>
      </c>
      <c r="E43" s="16">
        <v>16655</v>
      </c>
      <c r="F43" s="14">
        <f t="shared" si="1"/>
        <v>428.26220354247971</v>
      </c>
      <c r="G43" s="4"/>
      <c r="J43" s="1">
        <v>1000</v>
      </c>
      <c r="K43" s="17">
        <f t="shared" si="2"/>
        <v>6357.9129999999996</v>
      </c>
      <c r="L43" s="18">
        <f t="shared" si="3"/>
        <v>774.79399999999998</v>
      </c>
    </row>
    <row r="44" spans="1:12" ht="19.5" thickBot="1" x14ac:dyDescent="0.5">
      <c r="A44" s="11">
        <v>1381</v>
      </c>
      <c r="B44" s="17">
        <v>6578249</v>
      </c>
      <c r="C44" s="18">
        <v>835474</v>
      </c>
      <c r="D44" s="19">
        <f t="shared" si="0"/>
        <v>7413723</v>
      </c>
      <c r="E44" s="16">
        <v>16894</v>
      </c>
      <c r="F44" s="14">
        <f t="shared" si="1"/>
        <v>438.83763466319402</v>
      </c>
      <c r="G44" s="4"/>
      <c r="J44" s="1">
        <v>1000</v>
      </c>
      <c r="K44" s="17">
        <f t="shared" si="2"/>
        <v>6578.2489999999998</v>
      </c>
      <c r="L44" s="18">
        <f t="shared" si="3"/>
        <v>835.47400000000005</v>
      </c>
    </row>
    <row r="45" spans="1:12" ht="19.5" thickBot="1" x14ac:dyDescent="0.5">
      <c r="A45" s="11">
        <v>1382</v>
      </c>
      <c r="B45" s="17">
        <v>6888154</v>
      </c>
      <c r="C45" s="18">
        <v>917569</v>
      </c>
      <c r="D45" s="19">
        <f t="shared" si="0"/>
        <v>7805723</v>
      </c>
      <c r="E45" s="16">
        <v>16822</v>
      </c>
      <c r="F45" s="14">
        <f t="shared" si="1"/>
        <v>464.01872547854003</v>
      </c>
      <c r="G45" s="4"/>
      <c r="J45" s="1">
        <v>1000</v>
      </c>
      <c r="K45" s="17">
        <f t="shared" si="2"/>
        <v>6888.1540000000005</v>
      </c>
      <c r="L45" s="18">
        <f t="shared" si="3"/>
        <v>917.56899999999996</v>
      </c>
    </row>
    <row r="46" spans="1:12" ht="19.5" thickBot="1" x14ac:dyDescent="0.5">
      <c r="A46" s="11">
        <v>1383</v>
      </c>
      <c r="B46" s="13">
        <v>7161867</v>
      </c>
      <c r="C46" s="18">
        <v>957053</v>
      </c>
      <c r="D46" s="19">
        <f t="shared" si="0"/>
        <v>8118920</v>
      </c>
      <c r="E46" s="16">
        <v>16624</v>
      </c>
      <c r="F46" s="14">
        <f t="shared" si="1"/>
        <v>488.38546679499518</v>
      </c>
      <c r="G46" s="4"/>
      <c r="J46" s="1">
        <v>1000</v>
      </c>
      <c r="K46" s="17">
        <f t="shared" si="2"/>
        <v>7161.8670000000002</v>
      </c>
      <c r="L46" s="18">
        <f t="shared" si="3"/>
        <v>957.053</v>
      </c>
    </row>
    <row r="47" spans="1:12" ht="19.5" thickBot="1" x14ac:dyDescent="0.5">
      <c r="A47" s="11">
        <v>1384</v>
      </c>
      <c r="B47" s="13">
        <v>7474726</v>
      </c>
      <c r="C47" s="16">
        <v>1058853</v>
      </c>
      <c r="D47" s="19">
        <f t="shared" si="0"/>
        <v>8533579</v>
      </c>
      <c r="E47" s="16">
        <v>17229</v>
      </c>
      <c r="F47" s="14">
        <f t="shared" si="1"/>
        <v>495.30320970456791</v>
      </c>
      <c r="G47" s="4"/>
      <c r="J47" s="1">
        <v>1000</v>
      </c>
      <c r="K47" s="17">
        <f t="shared" si="2"/>
        <v>7474.7259999999997</v>
      </c>
      <c r="L47" s="18">
        <f t="shared" si="3"/>
        <v>1058.8530000000001</v>
      </c>
    </row>
    <row r="48" spans="1:12" ht="19.5" thickBot="1" x14ac:dyDescent="0.5">
      <c r="A48" s="11">
        <v>1385</v>
      </c>
      <c r="B48" s="13">
        <v>7512024</v>
      </c>
      <c r="C48" s="16">
        <v>1144582</v>
      </c>
      <c r="D48" s="19">
        <f t="shared" si="0"/>
        <v>8656606</v>
      </c>
      <c r="E48" s="16">
        <v>18580</v>
      </c>
      <c r="F48" s="14">
        <f>(B48+C48)/E48</f>
        <v>465.90990312163615</v>
      </c>
      <c r="G48" s="4"/>
      <c r="J48" s="1">
        <v>1000</v>
      </c>
      <c r="K48" s="17">
        <f t="shared" si="2"/>
        <v>7512.0240000000003</v>
      </c>
      <c r="L48" s="18">
        <f t="shared" si="3"/>
        <v>1144.5820000000001</v>
      </c>
    </row>
    <row r="49" spans="1:12" ht="19.5" thickBot="1" x14ac:dyDescent="0.5">
      <c r="A49" s="11">
        <v>1386</v>
      </c>
      <c r="B49" s="13">
        <v>8442492</v>
      </c>
      <c r="C49" s="16">
        <v>1247091</v>
      </c>
      <c r="D49" s="19">
        <f t="shared" si="0"/>
        <v>9689583</v>
      </c>
      <c r="E49" s="16">
        <v>20873</v>
      </c>
      <c r="F49" s="14">
        <f t="shared" si="1"/>
        <v>464.21611651415702</v>
      </c>
      <c r="G49" s="4"/>
      <c r="J49" s="1">
        <v>1000</v>
      </c>
      <c r="K49" s="17">
        <f t="shared" si="2"/>
        <v>8442.4920000000002</v>
      </c>
      <c r="L49" s="18">
        <f t="shared" si="3"/>
        <v>1247.0909999999999</v>
      </c>
    </row>
    <row r="50" spans="1:12" ht="19.5" thickBot="1" x14ac:dyDescent="0.5">
      <c r="A50" s="11">
        <v>1387</v>
      </c>
      <c r="B50" s="13">
        <v>9152243</v>
      </c>
      <c r="C50" s="16">
        <v>1340444</v>
      </c>
      <c r="D50" s="19">
        <f t="shared" si="0"/>
        <v>10492687</v>
      </c>
      <c r="E50" s="16">
        <v>19441</v>
      </c>
      <c r="F50" s="14">
        <f t="shared" si="1"/>
        <v>539.71951031325546</v>
      </c>
      <c r="G50" s="4"/>
      <c r="J50" s="1">
        <v>1000</v>
      </c>
      <c r="K50" s="17">
        <f t="shared" si="2"/>
        <v>9152.2430000000004</v>
      </c>
      <c r="L50" s="18">
        <f t="shared" si="3"/>
        <v>1340.444</v>
      </c>
    </row>
    <row r="51" spans="1:12" ht="19.5" thickBot="1" x14ac:dyDescent="0.5">
      <c r="A51" s="11">
        <v>1388</v>
      </c>
      <c r="B51" s="13">
        <v>9917542</v>
      </c>
      <c r="C51" s="16">
        <v>1455166</v>
      </c>
      <c r="D51" s="19">
        <f t="shared" si="0"/>
        <v>11372708</v>
      </c>
      <c r="E51" s="16">
        <v>19022</v>
      </c>
      <c r="F51" s="14">
        <f t="shared" si="1"/>
        <v>597.87130690779099</v>
      </c>
      <c r="G51" s="4"/>
      <c r="J51" s="1">
        <v>1000</v>
      </c>
      <c r="K51" s="17">
        <f t="shared" si="2"/>
        <v>9917.5419999999995</v>
      </c>
      <c r="L51" s="18">
        <f t="shared" si="3"/>
        <v>1455.1659999999999</v>
      </c>
    </row>
    <row r="52" spans="1:12" ht="19.5" thickBot="1" x14ac:dyDescent="0.5">
      <c r="A52" s="11">
        <v>1389</v>
      </c>
      <c r="B52" s="13">
        <v>10573705</v>
      </c>
      <c r="C52" s="16">
        <v>1552096</v>
      </c>
      <c r="D52" s="19">
        <f t="shared" si="0"/>
        <v>12125801</v>
      </c>
      <c r="E52" s="16">
        <v>18995</v>
      </c>
      <c r="F52" s="14">
        <f t="shared" si="1"/>
        <v>638.36804422216369</v>
      </c>
      <c r="G52" s="4"/>
      <c r="J52" s="1">
        <v>1000</v>
      </c>
      <c r="K52" s="17">
        <f t="shared" si="2"/>
        <v>10573.705</v>
      </c>
      <c r="L52" s="18">
        <f t="shared" si="3"/>
        <v>1552.096</v>
      </c>
    </row>
    <row r="53" spans="1:12" ht="19.5" thickBot="1" x14ac:dyDescent="0.5">
      <c r="A53" s="11">
        <v>1390</v>
      </c>
      <c r="B53" s="13">
        <v>11497089</v>
      </c>
      <c r="C53" s="16">
        <v>1726457</v>
      </c>
      <c r="D53" s="19">
        <f t="shared" si="0"/>
        <v>13223546</v>
      </c>
      <c r="E53" s="16">
        <v>19001</v>
      </c>
      <c r="F53" s="14">
        <f t="shared" si="1"/>
        <v>695.93947686963838</v>
      </c>
      <c r="G53" s="4"/>
      <c r="J53" s="1">
        <v>1000</v>
      </c>
      <c r="K53" s="17">
        <f t="shared" si="2"/>
        <v>11497.089</v>
      </c>
      <c r="L53" s="18">
        <f t="shared" si="3"/>
        <v>1726.4570000000001</v>
      </c>
    </row>
    <row r="54" spans="1:12" ht="19.5" thickBot="1" x14ac:dyDescent="0.5">
      <c r="A54" s="11">
        <v>1391</v>
      </c>
      <c r="B54" s="13">
        <v>12286683</v>
      </c>
      <c r="C54" s="16">
        <v>1883142</v>
      </c>
      <c r="D54" s="19">
        <f t="shared" si="0"/>
        <v>14169825</v>
      </c>
      <c r="E54" s="16">
        <v>20045</v>
      </c>
      <c r="F54" s="14">
        <f t="shared" si="1"/>
        <v>706.90072337241202</v>
      </c>
      <c r="G54" s="4"/>
      <c r="J54" s="1">
        <v>1000</v>
      </c>
      <c r="K54" s="17">
        <f t="shared" si="2"/>
        <v>12286.683000000001</v>
      </c>
      <c r="L54" s="18">
        <f t="shared" si="3"/>
        <v>1883.1420000000001</v>
      </c>
    </row>
    <row r="55" spans="1:12" ht="19.5" thickBot="1" x14ac:dyDescent="0.5">
      <c r="A55" s="11">
        <v>1392</v>
      </c>
      <c r="B55" s="13">
        <v>12808047</v>
      </c>
      <c r="C55" s="16">
        <v>2013984</v>
      </c>
      <c r="D55" s="19">
        <f t="shared" si="0"/>
        <v>14822031</v>
      </c>
      <c r="E55" s="16">
        <v>20090</v>
      </c>
      <c r="F55" s="14">
        <f t="shared" si="1"/>
        <v>737.78153310104528</v>
      </c>
      <c r="G55" s="4"/>
      <c r="J55" s="1">
        <v>1000</v>
      </c>
      <c r="K55" s="17">
        <f t="shared" si="2"/>
        <v>12808.047</v>
      </c>
      <c r="L55" s="18">
        <f t="shared" si="3"/>
        <v>2013.9839999999999</v>
      </c>
    </row>
    <row r="56" spans="1:12" ht="19.5" thickBot="1" x14ac:dyDescent="0.5">
      <c r="A56" s="11">
        <v>1393</v>
      </c>
      <c r="B56" s="13">
        <v>13344498</v>
      </c>
      <c r="C56" s="16">
        <v>2179572</v>
      </c>
      <c r="D56" s="19">
        <f t="shared" si="0"/>
        <v>15524070</v>
      </c>
      <c r="E56" s="16">
        <v>20184</v>
      </c>
      <c r="F56" s="14">
        <f t="shared" si="1"/>
        <v>769.12752675386446</v>
      </c>
      <c r="G56" s="4"/>
      <c r="J56" s="1">
        <v>1000</v>
      </c>
      <c r="K56" s="17">
        <f t="shared" si="2"/>
        <v>13344.498</v>
      </c>
      <c r="L56" s="18">
        <f t="shared" si="3"/>
        <v>2179.5720000000001</v>
      </c>
    </row>
    <row r="57" spans="1:12" ht="19.5" thickBot="1" x14ac:dyDescent="0.5">
      <c r="A57" s="11">
        <v>1394</v>
      </c>
      <c r="B57" s="13">
        <v>13711726</v>
      </c>
      <c r="C57" s="16">
        <v>2350088</v>
      </c>
      <c r="D57" s="19">
        <f t="shared" si="0"/>
        <v>16061814</v>
      </c>
      <c r="E57" s="16">
        <v>20555</v>
      </c>
      <c r="F57" s="14">
        <f t="shared" si="1"/>
        <v>781.4066650450012</v>
      </c>
      <c r="G57" s="4"/>
      <c r="J57" s="1">
        <v>1000</v>
      </c>
      <c r="K57" s="17">
        <f t="shared" si="2"/>
        <v>13711.726000000001</v>
      </c>
      <c r="L57" s="18">
        <f t="shared" si="3"/>
        <v>2350.0880000000002</v>
      </c>
    </row>
    <row r="58" spans="1:12" ht="19.5" thickBot="1" x14ac:dyDescent="0.5">
      <c r="A58" s="11">
        <v>1395</v>
      </c>
      <c r="B58" s="13">
        <v>13779620</v>
      </c>
      <c r="C58" s="16">
        <v>2526372</v>
      </c>
      <c r="D58" s="19">
        <f t="shared" si="0"/>
        <v>16305992</v>
      </c>
      <c r="E58" s="16">
        <v>21320</v>
      </c>
      <c r="F58" s="14">
        <f t="shared" si="1"/>
        <v>764.82138836772981</v>
      </c>
      <c r="G58" s="4"/>
      <c r="J58" s="1">
        <v>1000</v>
      </c>
      <c r="K58" s="17">
        <f t="shared" si="2"/>
        <v>13779.62</v>
      </c>
      <c r="L58" s="18">
        <f t="shared" si="3"/>
        <v>2526.3719999999998</v>
      </c>
    </row>
    <row r="59" spans="1:12" ht="19.5" thickBot="1" x14ac:dyDescent="0.5">
      <c r="A59" s="11">
        <v>1396</v>
      </c>
      <c r="B59" s="13">
        <v>13982954</v>
      </c>
      <c r="C59" s="16">
        <v>2716610</v>
      </c>
      <c r="D59" s="19">
        <f t="shared" si="0"/>
        <v>16699564</v>
      </c>
      <c r="E59" s="16">
        <v>21257</v>
      </c>
      <c r="F59" s="14">
        <f t="shared" si="1"/>
        <v>785.6030484075834</v>
      </c>
      <c r="G59" s="4"/>
      <c r="J59" s="1">
        <v>1000</v>
      </c>
      <c r="K59" s="17">
        <f t="shared" si="2"/>
        <v>13982.954</v>
      </c>
      <c r="L59" s="18">
        <f t="shared" si="3"/>
        <v>2716.61</v>
      </c>
    </row>
    <row r="60" spans="1:12" ht="19.5" thickBot="1" x14ac:dyDescent="0.5">
      <c r="A60" s="11">
        <v>1397</v>
      </c>
      <c r="B60" s="13">
        <v>14029193</v>
      </c>
      <c r="C60" s="16">
        <v>2929653</v>
      </c>
      <c r="D60" s="19">
        <f t="shared" si="0"/>
        <v>16958846</v>
      </c>
      <c r="E60" s="16">
        <v>20689</v>
      </c>
      <c r="F60" s="14">
        <f t="shared" si="1"/>
        <v>819.70351394460829</v>
      </c>
      <c r="G60" s="4"/>
      <c r="J60" s="1">
        <v>1000</v>
      </c>
      <c r="K60" s="17">
        <f t="shared" si="2"/>
        <v>14029.192999999999</v>
      </c>
      <c r="L60" s="18">
        <f t="shared" si="3"/>
        <v>2929.6529999999998</v>
      </c>
    </row>
    <row r="61" spans="1:12" ht="22.5" customHeight="1" thickBot="1" x14ac:dyDescent="0.8">
      <c r="A61" s="42">
        <v>1398</v>
      </c>
      <c r="B61" s="13">
        <v>14373260</v>
      </c>
      <c r="C61" s="16">
        <v>3129148</v>
      </c>
      <c r="D61" s="19">
        <f t="shared" si="0"/>
        <v>17502408</v>
      </c>
      <c r="E61" s="16">
        <v>20037</v>
      </c>
      <c r="F61" s="14">
        <f t="shared" si="1"/>
        <v>873.50441682886662</v>
      </c>
      <c r="G61" s="7"/>
      <c r="J61" s="1">
        <v>1000</v>
      </c>
      <c r="K61" s="17">
        <f t="shared" si="2"/>
        <v>14373.26</v>
      </c>
      <c r="L61" s="18">
        <f t="shared" si="3"/>
        <v>3129.1480000000001</v>
      </c>
    </row>
    <row r="62" spans="1:12" ht="19.5" thickBot="1" x14ac:dyDescent="0.5">
      <c r="A62" s="11">
        <v>1399</v>
      </c>
      <c r="B62" s="13">
        <v>14584801</v>
      </c>
      <c r="C62" s="16">
        <v>3309720</v>
      </c>
      <c r="D62" s="19">
        <f t="shared" si="0"/>
        <v>17894521</v>
      </c>
      <c r="E62" s="16">
        <v>19292</v>
      </c>
      <c r="F62" s="14">
        <f t="shared" si="1"/>
        <v>927.56173543437694</v>
      </c>
      <c r="J62" s="1">
        <v>1000</v>
      </c>
      <c r="K62" s="17">
        <f t="shared" si="2"/>
        <v>14584.800999999999</v>
      </c>
      <c r="L62" s="18">
        <f t="shared" si="3"/>
        <v>3309.72</v>
      </c>
    </row>
    <row r="63" spans="1:12" ht="19.5" thickBot="1" x14ac:dyDescent="0.5">
      <c r="A63" s="42">
        <v>1400</v>
      </c>
      <c r="B63" s="13">
        <v>15130015</v>
      </c>
      <c r="C63" s="16">
        <v>3588374</v>
      </c>
      <c r="D63" s="19">
        <f t="shared" si="0"/>
        <v>18718389</v>
      </c>
      <c r="E63" s="16">
        <v>19010</v>
      </c>
      <c r="F63" s="14">
        <f t="shared" si="1"/>
        <v>984.6601262493424</v>
      </c>
      <c r="J63" s="1">
        <v>1000</v>
      </c>
      <c r="K63" s="17">
        <f t="shared" si="2"/>
        <v>15130.014999999999</v>
      </c>
      <c r="L63" s="18">
        <f t="shared" si="3"/>
        <v>3588.3739999999998</v>
      </c>
    </row>
    <row r="64" spans="1:12" ht="19.5" thickBot="1" x14ac:dyDescent="0.5">
      <c r="A64" s="36">
        <v>1401</v>
      </c>
      <c r="B64" s="13">
        <v>15557137</v>
      </c>
      <c r="C64" s="16">
        <v>3879540</v>
      </c>
      <c r="D64" s="19">
        <f t="shared" si="0"/>
        <v>19436677</v>
      </c>
      <c r="E64" s="16">
        <v>18971</v>
      </c>
      <c r="F64" s="14">
        <f t="shared" si="1"/>
        <v>1024.5467819303146</v>
      </c>
      <c r="J64" s="1">
        <v>1000</v>
      </c>
      <c r="K64" s="17">
        <f>B64/J64</f>
        <v>15557.137000000001</v>
      </c>
      <c r="L64" s="18">
        <f>C64/J64</f>
        <v>3879.54</v>
      </c>
    </row>
    <row r="65" spans="1:12" ht="19.5" thickBot="1" x14ac:dyDescent="0.5">
      <c r="A65" s="36">
        <v>1402</v>
      </c>
      <c r="B65" s="13">
        <v>16305132</v>
      </c>
      <c r="C65" s="16">
        <v>4150888</v>
      </c>
      <c r="D65" s="19">
        <f t="shared" si="0"/>
        <v>20456020</v>
      </c>
      <c r="E65" s="16">
        <v>18746</v>
      </c>
      <c r="F65" s="14">
        <f t="shared" si="1"/>
        <v>1091.2205270457698</v>
      </c>
      <c r="J65" s="1">
        <v>1000</v>
      </c>
      <c r="K65" s="17">
        <f>B65/J65</f>
        <v>16305.132</v>
      </c>
      <c r="L65" s="18">
        <f>C65/J65</f>
        <v>4150.8879999999999</v>
      </c>
    </row>
    <row r="66" spans="1:12" ht="21" x14ac:dyDescent="0.55000000000000004">
      <c r="A66" s="125" t="s">
        <v>53</v>
      </c>
      <c r="B66" s="125"/>
      <c r="C66" s="125"/>
      <c r="D66" s="125"/>
      <c r="E66" s="125"/>
      <c r="F66" s="125"/>
    </row>
    <row r="78" spans="1:12" x14ac:dyDescent="0.45">
      <c r="C78" s="1">
        <v>19924</v>
      </c>
    </row>
    <row r="79" spans="1:12" x14ac:dyDescent="0.45">
      <c r="C79" s="1">
        <v>4047584</v>
      </c>
    </row>
    <row r="80" spans="1:12" x14ac:dyDescent="0.45">
      <c r="C80" s="1">
        <f>C78+C79</f>
        <v>4067508</v>
      </c>
    </row>
  </sheetData>
  <mergeCells count="2">
    <mergeCell ref="A1:F1"/>
    <mergeCell ref="A66:F66"/>
  </mergeCells>
  <phoneticPr fontId="8" type="noConversion"/>
  <printOptions horizontalCentered="1" verticalCentered="1"/>
  <pageMargins left="0" right="0" top="0" bottom="0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7923-478B-43CF-A612-1EFF9687F52A}">
  <sheetPr>
    <tabColor rgb="FF00B050"/>
  </sheetPr>
  <dimension ref="A1:I106"/>
  <sheetViews>
    <sheetView rightToLeft="1" view="pageBreakPreview" topLeftCell="A85" zoomScaleNormal="100" zoomScaleSheetLayoutView="100" workbookViewId="0">
      <selection activeCell="N21" sqref="N21"/>
    </sheetView>
  </sheetViews>
  <sheetFormatPr defaultColWidth="10.42578125" defaultRowHeight="18.75" x14ac:dyDescent="0.45"/>
  <cols>
    <col min="1" max="1" width="15" style="1" customWidth="1"/>
    <col min="2" max="4" width="27.28515625" style="1" customWidth="1"/>
    <col min="5" max="5" width="10.28515625" style="1" customWidth="1"/>
    <col min="6" max="242" width="9.140625" style="1" customWidth="1"/>
    <col min="243" max="243" width="5.5703125" style="1" bestFit="1" customWidth="1"/>
    <col min="244" max="244" width="11.28515625" style="1" customWidth="1"/>
    <col min="245" max="245" width="8.7109375" style="1" bestFit="1" customWidth="1"/>
    <col min="246" max="246" width="12.140625" style="1" bestFit="1" customWidth="1"/>
    <col min="247" max="248" width="7.85546875" style="1" bestFit="1" customWidth="1"/>
    <col min="249" max="16384" width="10.42578125" style="1"/>
  </cols>
  <sheetData>
    <row r="1" spans="1:9" ht="24.75" thickBot="1" x14ac:dyDescent="0.5">
      <c r="A1" s="123" t="s">
        <v>136</v>
      </c>
      <c r="B1" s="123"/>
      <c r="C1" s="123"/>
      <c r="D1" s="123"/>
      <c r="E1" s="107"/>
      <c r="F1" s="107"/>
      <c r="G1" s="107"/>
      <c r="H1" s="107"/>
      <c r="I1" s="107"/>
    </row>
    <row r="2" spans="1:9" ht="24.75" thickBot="1" x14ac:dyDescent="0.5">
      <c r="A2" s="9" t="s">
        <v>3</v>
      </c>
      <c r="B2" s="9" t="s">
        <v>36</v>
      </c>
      <c r="C2" s="15" t="s">
        <v>49</v>
      </c>
      <c r="D2" s="10" t="s">
        <v>42</v>
      </c>
    </row>
    <row r="3" spans="1:9" ht="21.75" customHeight="1" thickBot="1" x14ac:dyDescent="0.5">
      <c r="A3" s="11">
        <v>1340</v>
      </c>
      <c r="B3" s="13">
        <v>6295</v>
      </c>
      <c r="C3" s="16">
        <v>33</v>
      </c>
      <c r="D3" s="14">
        <f>B3/C3</f>
        <v>190.75757575757575</v>
      </c>
      <c r="F3" s="6"/>
    </row>
    <row r="4" spans="1:9" ht="21.75" customHeight="1" thickBot="1" x14ac:dyDescent="0.5">
      <c r="A4" s="11">
        <v>1341</v>
      </c>
      <c r="B4" s="13">
        <v>7126</v>
      </c>
      <c r="C4" s="16">
        <v>35</v>
      </c>
      <c r="D4" s="14">
        <f t="shared" ref="D4:D100" si="0">B4/C4</f>
        <v>203.6</v>
      </c>
      <c r="E4" s="4">
        <f>B4/B3</f>
        <v>1.1320095313741065</v>
      </c>
      <c r="F4" s="4">
        <f>C4/C3</f>
        <v>1.0606060606060606</v>
      </c>
    </row>
    <row r="5" spans="1:9" ht="21.75" customHeight="1" thickBot="1" x14ac:dyDescent="0.5">
      <c r="A5" s="11">
        <v>1342</v>
      </c>
      <c r="B5" s="13">
        <v>9045</v>
      </c>
      <c r="C5" s="16">
        <v>38</v>
      </c>
      <c r="D5" s="14">
        <f t="shared" si="0"/>
        <v>238.02631578947367</v>
      </c>
      <c r="E5" s="4">
        <f t="shared" ref="E5:F12" si="1">B5/B4</f>
        <v>1.2692955374684254</v>
      </c>
      <c r="F5" s="4">
        <f t="shared" si="1"/>
        <v>1.0857142857142856</v>
      </c>
    </row>
    <row r="6" spans="1:9" ht="21.75" customHeight="1" thickBot="1" x14ac:dyDescent="0.5">
      <c r="A6" s="11">
        <v>1343</v>
      </c>
      <c r="B6" s="13">
        <v>10369</v>
      </c>
      <c r="C6" s="16">
        <v>48</v>
      </c>
      <c r="D6" s="14">
        <f t="shared" si="0"/>
        <v>216.02083333333334</v>
      </c>
      <c r="E6" s="4">
        <f t="shared" si="1"/>
        <v>1.1463792150359315</v>
      </c>
      <c r="F6" s="4">
        <f t="shared" si="1"/>
        <v>1.263157894736842</v>
      </c>
    </row>
    <row r="7" spans="1:9" ht="21.75" customHeight="1" thickBot="1" x14ac:dyDescent="0.5">
      <c r="A7" s="11">
        <v>1344</v>
      </c>
      <c r="B7" s="13">
        <v>14201</v>
      </c>
      <c r="C7" s="16">
        <v>54</v>
      </c>
      <c r="D7" s="14">
        <f t="shared" si="0"/>
        <v>262.98148148148147</v>
      </c>
      <c r="E7" s="4">
        <f t="shared" si="1"/>
        <v>1.3695631208409682</v>
      </c>
      <c r="F7" s="4">
        <f t="shared" si="1"/>
        <v>1.125</v>
      </c>
    </row>
    <row r="8" spans="1:9" ht="21.75" customHeight="1" thickBot="1" x14ac:dyDescent="0.5">
      <c r="A8" s="11">
        <v>1345</v>
      </c>
      <c r="B8" s="13">
        <v>21676</v>
      </c>
      <c r="C8" s="16">
        <v>63</v>
      </c>
      <c r="D8" s="14">
        <f t="shared" si="0"/>
        <v>344.06349206349205</v>
      </c>
      <c r="E8" s="4">
        <f t="shared" si="1"/>
        <v>1.5263713822970213</v>
      </c>
      <c r="F8" s="4">
        <f t="shared" si="1"/>
        <v>1.1666666666666667</v>
      </c>
    </row>
    <row r="9" spans="1:9" ht="21.75" customHeight="1" thickBot="1" x14ac:dyDescent="0.5">
      <c r="A9" s="11">
        <v>1346</v>
      </c>
      <c r="B9" s="13">
        <v>26194</v>
      </c>
      <c r="C9" s="16">
        <v>71</v>
      </c>
      <c r="D9" s="14">
        <f t="shared" si="0"/>
        <v>368.92957746478874</v>
      </c>
      <c r="E9" s="4">
        <f t="shared" si="1"/>
        <v>1.2084332902749584</v>
      </c>
      <c r="F9" s="4">
        <f t="shared" si="1"/>
        <v>1.126984126984127</v>
      </c>
    </row>
    <row r="10" spans="1:9" ht="21.75" customHeight="1" thickBot="1" x14ac:dyDescent="0.5">
      <c r="A10" s="11">
        <v>1347</v>
      </c>
      <c r="B10" s="13">
        <v>32691</v>
      </c>
      <c r="C10" s="16">
        <v>77</v>
      </c>
      <c r="D10" s="14">
        <f t="shared" si="0"/>
        <v>424.55844155844159</v>
      </c>
      <c r="E10" s="4">
        <f t="shared" si="1"/>
        <v>1.2480339008933343</v>
      </c>
      <c r="F10" s="4">
        <f t="shared" si="1"/>
        <v>1.0845070422535212</v>
      </c>
    </row>
    <row r="11" spans="1:9" ht="21.75" customHeight="1" thickBot="1" x14ac:dyDescent="0.5">
      <c r="A11" s="11">
        <v>1348</v>
      </c>
      <c r="B11" s="13">
        <v>36257</v>
      </c>
      <c r="C11" s="16">
        <v>96</v>
      </c>
      <c r="D11" s="14">
        <f t="shared" si="0"/>
        <v>377.67708333333331</v>
      </c>
      <c r="E11" s="4">
        <f t="shared" si="1"/>
        <v>1.1090820103392371</v>
      </c>
      <c r="F11" s="4">
        <f t="shared" si="1"/>
        <v>1.2467532467532467</v>
      </c>
    </row>
    <row r="12" spans="1:9" ht="21.75" customHeight="1" thickBot="1" x14ac:dyDescent="0.5">
      <c r="A12" s="11">
        <v>1349</v>
      </c>
      <c r="B12" s="13">
        <v>41332</v>
      </c>
      <c r="C12" s="16">
        <v>98</v>
      </c>
      <c r="D12" s="14">
        <f t="shared" si="0"/>
        <v>421.75510204081633</v>
      </c>
      <c r="E12" s="4">
        <f t="shared" si="1"/>
        <v>1.1399729707366852</v>
      </c>
      <c r="F12" s="4">
        <f t="shared" si="1"/>
        <v>1.0208333333333333</v>
      </c>
    </row>
    <row r="13" spans="1:9" ht="21.75" customHeight="1" thickBot="1" x14ac:dyDescent="0.6">
      <c r="A13" s="25" t="s">
        <v>76</v>
      </c>
      <c r="B13" s="69">
        <f>GEOMEAN(E4:E12)-1</f>
        <v>0.23256569515707137</v>
      </c>
      <c r="C13" s="69">
        <f>GEOMEAN(F4:F12)-1</f>
        <v>0.12855718652187309</v>
      </c>
      <c r="D13" s="86" t="s">
        <v>87</v>
      </c>
      <c r="E13" s="4"/>
    </row>
    <row r="14" spans="1:9" ht="21.75" customHeight="1" x14ac:dyDescent="0.55000000000000004">
      <c r="A14" s="87"/>
      <c r="B14" s="87"/>
      <c r="C14" s="87"/>
      <c r="D14" s="87"/>
      <c r="E14" s="87"/>
      <c r="F14" s="87"/>
    </row>
    <row r="15" spans="1:9" ht="21.75" customHeight="1" x14ac:dyDescent="0.55000000000000004">
      <c r="A15" s="87"/>
      <c r="B15" s="87"/>
      <c r="C15" s="87"/>
      <c r="D15" s="87"/>
      <c r="E15" s="87"/>
      <c r="F15" s="87"/>
    </row>
    <row r="16" spans="1:9" ht="21.75" customHeight="1" x14ac:dyDescent="0.55000000000000004">
      <c r="A16" s="87"/>
      <c r="B16" s="87"/>
      <c r="C16" s="87"/>
      <c r="D16" s="87"/>
      <c r="E16" s="87"/>
      <c r="F16" s="87"/>
    </row>
    <row r="17" spans="1:6" ht="9" customHeight="1" x14ac:dyDescent="0.55000000000000004">
      <c r="A17" s="87"/>
      <c r="B17" s="87"/>
      <c r="C17" s="87"/>
      <c r="D17" s="87"/>
      <c r="E17" s="87"/>
      <c r="F17" s="87"/>
    </row>
    <row r="18" spans="1:6" ht="24.75" thickBot="1" x14ac:dyDescent="0.5">
      <c r="A18" s="123" t="s">
        <v>137</v>
      </c>
      <c r="B18" s="123"/>
      <c r="C18" s="123"/>
      <c r="D18" s="123"/>
    </row>
    <row r="19" spans="1:6" ht="24.75" thickBot="1" x14ac:dyDescent="0.5">
      <c r="A19" s="9" t="s">
        <v>3</v>
      </c>
      <c r="B19" s="9" t="s">
        <v>36</v>
      </c>
      <c r="C19" s="15" t="s">
        <v>49</v>
      </c>
      <c r="D19" s="10" t="s">
        <v>42</v>
      </c>
    </row>
    <row r="20" spans="1:6" ht="21.75" customHeight="1" thickBot="1" x14ac:dyDescent="0.5">
      <c r="A20" s="11">
        <v>1350</v>
      </c>
      <c r="B20" s="13">
        <v>50649</v>
      </c>
      <c r="C20" s="16">
        <v>114</v>
      </c>
      <c r="D20" s="14">
        <f t="shared" si="0"/>
        <v>444.28947368421052</v>
      </c>
      <c r="E20" s="4">
        <f>B20/B12</f>
        <v>1.2254185618890931</v>
      </c>
      <c r="F20" s="4">
        <f>C20/C12</f>
        <v>1.1632653061224489</v>
      </c>
    </row>
    <row r="21" spans="1:6" ht="21.75" customHeight="1" thickBot="1" x14ac:dyDescent="0.5">
      <c r="A21" s="11">
        <v>1351</v>
      </c>
      <c r="B21" s="13">
        <v>79722</v>
      </c>
      <c r="C21" s="16">
        <v>118</v>
      </c>
      <c r="D21" s="14">
        <f t="shared" si="0"/>
        <v>675.61016949152543</v>
      </c>
      <c r="E21" s="4">
        <f t="shared" ref="E21:F29" si="2">B21/B20</f>
        <v>1.5740093585263282</v>
      </c>
      <c r="F21" s="4">
        <f t="shared" si="2"/>
        <v>1.0350877192982457</v>
      </c>
    </row>
    <row r="22" spans="1:6" ht="21.75" customHeight="1" thickBot="1" x14ac:dyDescent="0.5">
      <c r="A22" s="11">
        <v>1352</v>
      </c>
      <c r="B22" s="13">
        <v>96352</v>
      </c>
      <c r="C22" s="16">
        <v>138</v>
      </c>
      <c r="D22" s="14">
        <f t="shared" si="0"/>
        <v>698.20289855072463</v>
      </c>
      <c r="E22" s="4">
        <f t="shared" si="2"/>
        <v>1.2085998845989814</v>
      </c>
      <c r="F22" s="4">
        <f t="shared" si="2"/>
        <v>1.1694915254237288</v>
      </c>
    </row>
    <row r="23" spans="1:6" ht="21.75" customHeight="1" thickBot="1" x14ac:dyDescent="0.5">
      <c r="A23" s="11">
        <v>1353</v>
      </c>
      <c r="B23" s="13">
        <v>113976</v>
      </c>
      <c r="C23" s="16">
        <v>149</v>
      </c>
      <c r="D23" s="14">
        <f t="shared" si="0"/>
        <v>764.93959731543623</v>
      </c>
      <c r="E23" s="4">
        <f t="shared" si="2"/>
        <v>1.182912653603454</v>
      </c>
      <c r="F23" s="4">
        <f t="shared" si="2"/>
        <v>1.0797101449275361</v>
      </c>
    </row>
    <row r="24" spans="1:6" ht="21.75" customHeight="1" thickBot="1" x14ac:dyDescent="0.5">
      <c r="A24" s="11">
        <v>1354</v>
      </c>
      <c r="B24" s="13">
        <v>134145</v>
      </c>
      <c r="C24" s="16">
        <v>156</v>
      </c>
      <c r="D24" s="14">
        <f t="shared" si="0"/>
        <v>859.90384615384619</v>
      </c>
      <c r="E24" s="4">
        <f t="shared" si="2"/>
        <v>1.1769583070120024</v>
      </c>
      <c r="F24" s="4">
        <f t="shared" si="2"/>
        <v>1.0469798657718121</v>
      </c>
    </row>
    <row r="25" spans="1:6" ht="21.75" customHeight="1" thickBot="1" x14ac:dyDescent="0.5">
      <c r="A25" s="11">
        <v>1355</v>
      </c>
      <c r="B25" s="13">
        <v>150689</v>
      </c>
      <c r="C25" s="16">
        <v>158</v>
      </c>
      <c r="D25" s="14">
        <f t="shared" si="0"/>
        <v>953.72784810126586</v>
      </c>
      <c r="E25" s="4">
        <f t="shared" si="2"/>
        <v>1.123329233292333</v>
      </c>
      <c r="F25" s="4">
        <f t="shared" si="2"/>
        <v>1.0128205128205128</v>
      </c>
    </row>
    <row r="26" spans="1:6" ht="21.75" customHeight="1" thickBot="1" x14ac:dyDescent="0.5">
      <c r="A26" s="11">
        <v>1356</v>
      </c>
      <c r="B26" s="13">
        <v>170492</v>
      </c>
      <c r="C26" s="16">
        <v>160</v>
      </c>
      <c r="D26" s="14">
        <f t="shared" si="0"/>
        <v>1065.575</v>
      </c>
      <c r="E26" s="4">
        <f t="shared" si="2"/>
        <v>1.1314163608491661</v>
      </c>
      <c r="F26" s="4">
        <f t="shared" si="2"/>
        <v>1.0126582278481013</v>
      </c>
    </row>
    <row r="27" spans="1:6" ht="21.75" customHeight="1" thickBot="1" x14ac:dyDescent="0.5">
      <c r="A27" s="11">
        <v>1357</v>
      </c>
      <c r="B27" s="13">
        <v>187093</v>
      </c>
      <c r="C27" s="16">
        <v>167</v>
      </c>
      <c r="D27" s="14">
        <f t="shared" si="0"/>
        <v>1120.3173652694611</v>
      </c>
      <c r="E27" s="4">
        <f t="shared" si="2"/>
        <v>1.0973711376486874</v>
      </c>
      <c r="F27" s="4">
        <f t="shared" si="2"/>
        <v>1.04375</v>
      </c>
    </row>
    <row r="28" spans="1:6" ht="21.75" customHeight="1" thickBot="1" x14ac:dyDescent="0.5">
      <c r="A28" s="11">
        <v>1358</v>
      </c>
      <c r="B28" s="13">
        <v>178845</v>
      </c>
      <c r="C28" s="16">
        <v>169</v>
      </c>
      <c r="D28" s="14">
        <f t="shared" si="0"/>
        <v>1058.2544378698226</v>
      </c>
      <c r="E28" s="4">
        <f t="shared" si="2"/>
        <v>0.95591497276755411</v>
      </c>
      <c r="F28" s="4">
        <f t="shared" si="2"/>
        <v>1.0119760479041917</v>
      </c>
    </row>
    <row r="29" spans="1:6" ht="21.75" customHeight="1" thickBot="1" x14ac:dyDescent="0.5">
      <c r="A29" s="11">
        <v>1359</v>
      </c>
      <c r="B29" s="13">
        <v>197325</v>
      </c>
      <c r="C29" s="16">
        <v>170</v>
      </c>
      <c r="D29" s="14">
        <f t="shared" si="0"/>
        <v>1160.7352941176471</v>
      </c>
      <c r="E29" s="4">
        <f t="shared" si="2"/>
        <v>1.1033296989012833</v>
      </c>
      <c r="F29" s="4">
        <f t="shared" si="2"/>
        <v>1.0059171597633136</v>
      </c>
    </row>
    <row r="30" spans="1:6" ht="21.75" customHeight="1" thickBot="1" x14ac:dyDescent="0.6">
      <c r="A30" s="25" t="s">
        <v>76</v>
      </c>
      <c r="B30" s="69">
        <f>GEOMEAN(E21:E29)-1</f>
        <v>0.16311718029838529</v>
      </c>
      <c r="C30" s="69">
        <f>GEOMEAN(F21:F29)-1</f>
        <v>4.5400430122438884E-2</v>
      </c>
      <c r="D30" s="86" t="s">
        <v>87</v>
      </c>
      <c r="E30" s="4"/>
    </row>
    <row r="31" spans="1:6" ht="21.75" customHeight="1" x14ac:dyDescent="0.55000000000000004">
      <c r="A31" s="87"/>
      <c r="B31" s="87"/>
      <c r="C31" s="87"/>
      <c r="D31" s="90"/>
      <c r="E31" s="4"/>
    </row>
    <row r="32" spans="1:6" ht="21.75" customHeight="1" x14ac:dyDescent="0.55000000000000004">
      <c r="A32" s="87"/>
      <c r="B32" s="87"/>
      <c r="C32" s="87"/>
      <c r="D32" s="90"/>
      <c r="E32" s="4"/>
    </row>
    <row r="33" spans="1:6" ht="21.75" customHeight="1" x14ac:dyDescent="0.55000000000000004">
      <c r="A33" s="87"/>
      <c r="B33" s="87"/>
      <c r="C33" s="87"/>
      <c r="D33" s="87"/>
      <c r="E33" s="87"/>
      <c r="F33" s="87"/>
    </row>
    <row r="34" spans="1:6" ht="21.75" customHeight="1" x14ac:dyDescent="0.55000000000000004">
      <c r="A34" s="87"/>
      <c r="B34" s="87"/>
      <c r="C34" s="87"/>
      <c r="D34" s="87"/>
      <c r="E34" s="87"/>
      <c r="F34" s="87"/>
    </row>
    <row r="35" spans="1:6" ht="24.75" thickBot="1" x14ac:dyDescent="0.5">
      <c r="A35" s="123" t="s">
        <v>138</v>
      </c>
      <c r="B35" s="123"/>
      <c r="C35" s="123"/>
      <c r="D35" s="123"/>
    </row>
    <row r="36" spans="1:6" ht="24.75" thickBot="1" x14ac:dyDescent="0.5">
      <c r="A36" s="9" t="s">
        <v>3</v>
      </c>
      <c r="B36" s="9" t="s">
        <v>36</v>
      </c>
      <c r="C36" s="15" t="s">
        <v>49</v>
      </c>
      <c r="D36" s="10" t="s">
        <v>42</v>
      </c>
    </row>
    <row r="37" spans="1:6" ht="21.75" customHeight="1" thickBot="1" x14ac:dyDescent="0.5">
      <c r="A37" s="11">
        <v>1360</v>
      </c>
      <c r="B37" s="13">
        <v>204515</v>
      </c>
      <c r="C37" s="16">
        <v>181</v>
      </c>
      <c r="D37" s="14">
        <f t="shared" si="0"/>
        <v>1129.9171270718232</v>
      </c>
      <c r="E37" s="4">
        <f>B37/B29</f>
        <v>1.0364373495502344</v>
      </c>
      <c r="F37" s="4">
        <f>C37/C29</f>
        <v>1.0647058823529412</v>
      </c>
    </row>
    <row r="38" spans="1:6" ht="21.75" customHeight="1" thickBot="1" x14ac:dyDescent="0.5">
      <c r="A38" s="11">
        <v>1361</v>
      </c>
      <c r="B38" s="13">
        <v>209146</v>
      </c>
      <c r="C38" s="16">
        <v>185</v>
      </c>
      <c r="D38" s="14">
        <f t="shared" si="0"/>
        <v>1130.5189189189189</v>
      </c>
      <c r="E38" s="4">
        <f t="shared" ref="E38:F46" si="3">B38/B37</f>
        <v>1.0226438158570277</v>
      </c>
      <c r="F38" s="4">
        <f t="shared" si="3"/>
        <v>1.0220994475138121</v>
      </c>
    </row>
    <row r="39" spans="1:6" ht="21.75" customHeight="1" thickBot="1" x14ac:dyDescent="0.5">
      <c r="A39" s="11">
        <v>1362</v>
      </c>
      <c r="B39" s="13">
        <v>214050</v>
      </c>
      <c r="C39" s="16">
        <v>188</v>
      </c>
      <c r="D39" s="14">
        <f t="shared" si="0"/>
        <v>1138.563829787234</v>
      </c>
      <c r="E39" s="4">
        <f t="shared" si="3"/>
        <v>1.0234477350750193</v>
      </c>
      <c r="F39" s="4">
        <f t="shared" si="3"/>
        <v>1.0162162162162163</v>
      </c>
    </row>
    <row r="40" spans="1:6" ht="21.75" customHeight="1" thickBot="1" x14ac:dyDescent="0.5">
      <c r="A40" s="11">
        <v>1363</v>
      </c>
      <c r="B40" s="13">
        <v>238693</v>
      </c>
      <c r="C40" s="16">
        <v>196</v>
      </c>
      <c r="D40" s="14">
        <f t="shared" si="0"/>
        <v>1217.8214285714287</v>
      </c>
      <c r="E40" s="4">
        <f t="shared" si="3"/>
        <v>1.115127306704041</v>
      </c>
      <c r="F40" s="4">
        <f t="shared" si="3"/>
        <v>1.0425531914893618</v>
      </c>
    </row>
    <row r="41" spans="1:6" ht="21.75" customHeight="1" thickBot="1" x14ac:dyDescent="0.5">
      <c r="A41" s="11">
        <v>1364</v>
      </c>
      <c r="B41" s="13">
        <v>263302</v>
      </c>
      <c r="C41" s="16">
        <v>201</v>
      </c>
      <c r="D41" s="14">
        <f t="shared" si="0"/>
        <v>1309.960199004975</v>
      </c>
      <c r="E41" s="4">
        <f t="shared" si="3"/>
        <v>1.1030989597516476</v>
      </c>
      <c r="F41" s="4">
        <f t="shared" si="3"/>
        <v>1.0255102040816326</v>
      </c>
    </row>
    <row r="42" spans="1:6" ht="21.75" customHeight="1" thickBot="1" x14ac:dyDescent="0.5">
      <c r="A42" s="11">
        <v>1365</v>
      </c>
      <c r="B42" s="13">
        <v>246941</v>
      </c>
      <c r="C42" s="16">
        <v>217</v>
      </c>
      <c r="D42" s="14">
        <f t="shared" si="0"/>
        <v>1137.9769585253457</v>
      </c>
      <c r="E42" s="4">
        <f t="shared" si="3"/>
        <v>0.93786222664468932</v>
      </c>
      <c r="F42" s="4">
        <f t="shared" si="3"/>
        <v>1.0796019900497513</v>
      </c>
    </row>
    <row r="43" spans="1:6" ht="21.75" customHeight="1" thickBot="1" x14ac:dyDescent="0.5">
      <c r="A43" s="11">
        <v>1366</v>
      </c>
      <c r="B43" s="13">
        <v>288633</v>
      </c>
      <c r="C43" s="16">
        <v>218</v>
      </c>
      <c r="D43" s="14">
        <f t="shared" si="0"/>
        <v>1324.0045871559632</v>
      </c>
      <c r="E43" s="4">
        <f t="shared" si="3"/>
        <v>1.1688338510008462</v>
      </c>
      <c r="F43" s="4">
        <f t="shared" si="3"/>
        <v>1.0046082949308757</v>
      </c>
    </row>
    <row r="44" spans="1:6" ht="21.75" customHeight="1" thickBot="1" x14ac:dyDescent="0.5">
      <c r="A44" s="11">
        <v>1367</v>
      </c>
      <c r="B44" s="13">
        <v>331532</v>
      </c>
      <c r="C44" s="16">
        <v>230</v>
      </c>
      <c r="D44" s="14">
        <f t="shared" si="0"/>
        <v>1441.4434782608696</v>
      </c>
      <c r="E44" s="4">
        <f t="shared" si="3"/>
        <v>1.1486281887379475</v>
      </c>
      <c r="F44" s="4">
        <f t="shared" si="3"/>
        <v>1.0550458715596329</v>
      </c>
    </row>
    <row r="45" spans="1:6" ht="21.75" customHeight="1" thickBot="1" x14ac:dyDescent="0.5">
      <c r="A45" s="11">
        <v>1368</v>
      </c>
      <c r="B45" s="13">
        <v>382648</v>
      </c>
      <c r="C45" s="16">
        <v>239</v>
      </c>
      <c r="D45" s="14">
        <f t="shared" si="0"/>
        <v>1601.0376569037658</v>
      </c>
      <c r="E45" s="4">
        <f t="shared" si="3"/>
        <v>1.154181195178746</v>
      </c>
      <c r="F45" s="4">
        <f t="shared" si="3"/>
        <v>1.0391304347826087</v>
      </c>
    </row>
    <row r="46" spans="1:6" ht="21.75" customHeight="1" thickBot="1" x14ac:dyDescent="0.5">
      <c r="A46" s="11">
        <v>1369</v>
      </c>
      <c r="B46" s="13">
        <v>408278</v>
      </c>
      <c r="C46" s="16">
        <v>251</v>
      </c>
      <c r="D46" s="14">
        <f t="shared" si="0"/>
        <v>1626.6055776892431</v>
      </c>
      <c r="E46" s="4">
        <f t="shared" si="3"/>
        <v>1.0669806192636575</v>
      </c>
      <c r="F46" s="4">
        <f t="shared" si="3"/>
        <v>1.0502092050209204</v>
      </c>
    </row>
    <row r="47" spans="1:6" ht="21.75" customHeight="1" thickBot="1" x14ac:dyDescent="0.6">
      <c r="A47" s="25" t="s">
        <v>76</v>
      </c>
      <c r="B47" s="69">
        <f>GEOMEAN(E38:E46)-1</f>
        <v>7.9838926685347866E-2</v>
      </c>
      <c r="C47" s="69">
        <f>GEOMEAN(F38:F46)-1</f>
        <v>3.6996375649789748E-2</v>
      </c>
      <c r="D47" s="86" t="s">
        <v>87</v>
      </c>
      <c r="E47" s="4"/>
    </row>
    <row r="48" spans="1:6" ht="21.75" customHeight="1" x14ac:dyDescent="0.55000000000000004">
      <c r="A48" s="87"/>
      <c r="B48" s="87"/>
      <c r="C48" s="87"/>
      <c r="D48" s="87"/>
      <c r="E48" s="87"/>
      <c r="F48" s="87"/>
    </row>
    <row r="49" spans="1:6" ht="21.75" customHeight="1" x14ac:dyDescent="0.55000000000000004">
      <c r="A49" s="87"/>
      <c r="B49" s="87"/>
      <c r="C49" s="87"/>
      <c r="D49" s="87"/>
      <c r="E49" s="87"/>
      <c r="F49" s="87"/>
    </row>
    <row r="50" spans="1:6" ht="21.75" customHeight="1" x14ac:dyDescent="0.55000000000000004">
      <c r="A50" s="87"/>
      <c r="B50" s="87"/>
      <c r="C50" s="87"/>
      <c r="D50" s="87"/>
      <c r="E50" s="87"/>
      <c r="F50" s="87"/>
    </row>
    <row r="51" spans="1:6" ht="21.75" customHeight="1" x14ac:dyDescent="0.55000000000000004">
      <c r="A51" s="87"/>
      <c r="B51" s="87"/>
      <c r="C51" s="87"/>
      <c r="D51" s="87"/>
      <c r="E51" s="87"/>
      <c r="F51" s="87"/>
    </row>
    <row r="52" spans="1:6" ht="24.75" thickBot="1" x14ac:dyDescent="0.5">
      <c r="A52" s="123" t="s">
        <v>139</v>
      </c>
      <c r="B52" s="123"/>
      <c r="C52" s="123"/>
      <c r="D52" s="123"/>
    </row>
    <row r="53" spans="1:6" ht="24.75" thickBot="1" x14ac:dyDescent="0.5">
      <c r="A53" s="9" t="s">
        <v>3</v>
      </c>
      <c r="B53" s="9" t="s">
        <v>36</v>
      </c>
      <c r="C53" s="15" t="s">
        <v>49</v>
      </c>
      <c r="D53" s="10" t="s">
        <v>42</v>
      </c>
    </row>
    <row r="54" spans="1:6" ht="21.75" customHeight="1" thickBot="1" x14ac:dyDescent="0.5">
      <c r="A54" s="11">
        <v>1370</v>
      </c>
      <c r="B54" s="13">
        <v>441731</v>
      </c>
      <c r="C54" s="16">
        <v>285</v>
      </c>
      <c r="D54" s="14">
        <f t="shared" si="0"/>
        <v>1549.9333333333334</v>
      </c>
      <c r="E54" s="4">
        <f>B54/B46</f>
        <v>1.0819368175605837</v>
      </c>
      <c r="F54" s="4">
        <f>C54/C46</f>
        <v>1.1354581673306774</v>
      </c>
    </row>
    <row r="55" spans="1:6" ht="21.75" customHeight="1" thickBot="1" x14ac:dyDescent="0.5">
      <c r="A55" s="11">
        <v>1371</v>
      </c>
      <c r="B55" s="13">
        <v>467279</v>
      </c>
      <c r="C55" s="16">
        <v>295</v>
      </c>
      <c r="D55" s="14">
        <f t="shared" si="0"/>
        <v>1583.9966101694915</v>
      </c>
      <c r="E55" s="4">
        <f t="shared" ref="E55:F63" si="4">B55/B54</f>
        <v>1.0578361038731716</v>
      </c>
      <c r="F55" s="4">
        <f t="shared" si="4"/>
        <v>1.0350877192982457</v>
      </c>
    </row>
    <row r="56" spans="1:6" ht="21.75" customHeight="1" thickBot="1" x14ac:dyDescent="0.5">
      <c r="A56" s="11">
        <v>1372</v>
      </c>
      <c r="B56" s="13">
        <v>499879</v>
      </c>
      <c r="C56" s="16">
        <v>322</v>
      </c>
      <c r="D56" s="14">
        <f t="shared" si="0"/>
        <v>1552.4192546583852</v>
      </c>
      <c r="E56" s="4">
        <f t="shared" si="4"/>
        <v>1.0697656004228737</v>
      </c>
      <c r="F56" s="4">
        <f t="shared" si="4"/>
        <v>1.0915254237288134</v>
      </c>
    </row>
    <row r="57" spans="1:6" ht="21.75" customHeight="1" thickBot="1" x14ac:dyDescent="0.5">
      <c r="A57" s="11">
        <v>1373</v>
      </c>
      <c r="B57" s="13">
        <v>558478</v>
      </c>
      <c r="C57" s="16">
        <v>331</v>
      </c>
      <c r="D57" s="14">
        <f t="shared" si="0"/>
        <v>1687.2447129909365</v>
      </c>
      <c r="E57" s="4">
        <f t="shared" si="4"/>
        <v>1.1172263687812451</v>
      </c>
      <c r="F57" s="4">
        <f t="shared" si="4"/>
        <v>1.0279503105590062</v>
      </c>
    </row>
    <row r="58" spans="1:6" ht="21.75" customHeight="1" thickBot="1" x14ac:dyDescent="0.5">
      <c r="A58" s="11">
        <v>1374</v>
      </c>
      <c r="B58" s="13">
        <v>614390</v>
      </c>
      <c r="C58" s="16">
        <v>339</v>
      </c>
      <c r="D58" s="14">
        <f t="shared" si="0"/>
        <v>1812.3598820058996</v>
      </c>
      <c r="E58" s="4">
        <f t="shared" si="4"/>
        <v>1.1001149552891967</v>
      </c>
      <c r="F58" s="4">
        <f t="shared" si="4"/>
        <v>1.0241691842900302</v>
      </c>
    </row>
    <row r="59" spans="1:6" ht="21.75" customHeight="1" thickBot="1" x14ac:dyDescent="0.5">
      <c r="A59" s="11">
        <v>1375</v>
      </c>
      <c r="B59" s="13">
        <v>660891</v>
      </c>
      <c r="C59" s="16">
        <v>344</v>
      </c>
      <c r="D59" s="14">
        <f t="shared" si="0"/>
        <v>1921.1947674418604</v>
      </c>
      <c r="E59" s="4">
        <f t="shared" si="4"/>
        <v>1.075686453230033</v>
      </c>
      <c r="F59" s="4">
        <f t="shared" si="4"/>
        <v>1.0147492625368733</v>
      </c>
    </row>
    <row r="60" spans="1:6" ht="21.75" customHeight="1" thickBot="1" x14ac:dyDescent="0.5">
      <c r="A60" s="11">
        <v>1376</v>
      </c>
      <c r="B60" s="13">
        <v>717476</v>
      </c>
      <c r="C60" s="16">
        <v>411</v>
      </c>
      <c r="D60" s="14">
        <f t="shared" si="0"/>
        <v>1745.6836982968371</v>
      </c>
      <c r="E60" s="4">
        <f t="shared" si="4"/>
        <v>1.0856192624804999</v>
      </c>
      <c r="F60" s="4">
        <f t="shared" si="4"/>
        <v>1.194767441860465</v>
      </c>
    </row>
    <row r="61" spans="1:6" ht="21.75" customHeight="1" thickBot="1" x14ac:dyDescent="0.5">
      <c r="A61" s="11">
        <v>1377</v>
      </c>
      <c r="B61" s="13">
        <v>764820</v>
      </c>
      <c r="C61" s="16">
        <v>411</v>
      </c>
      <c r="D61" s="14">
        <f t="shared" si="0"/>
        <v>1860.8759124087592</v>
      </c>
      <c r="E61" s="4">
        <f t="shared" si="4"/>
        <v>1.0659868762160685</v>
      </c>
      <c r="F61" s="4">
        <f t="shared" si="4"/>
        <v>1</v>
      </c>
    </row>
    <row r="62" spans="1:6" ht="21.75" customHeight="1" thickBot="1" x14ac:dyDescent="0.5">
      <c r="A62" s="11">
        <v>1378</v>
      </c>
      <c r="B62" s="13">
        <v>778262</v>
      </c>
      <c r="C62" s="16">
        <v>411</v>
      </c>
      <c r="D62" s="14">
        <f t="shared" si="0"/>
        <v>1893.5815085158151</v>
      </c>
      <c r="E62" s="4">
        <f t="shared" si="4"/>
        <v>1.017575377212939</v>
      </c>
      <c r="F62" s="4">
        <f t="shared" si="4"/>
        <v>1</v>
      </c>
    </row>
    <row r="63" spans="1:6" ht="21.75" customHeight="1" thickBot="1" x14ac:dyDescent="0.5">
      <c r="A63" s="11">
        <v>1379</v>
      </c>
      <c r="B63" s="13">
        <v>770302</v>
      </c>
      <c r="C63" s="16">
        <v>420</v>
      </c>
      <c r="D63" s="14">
        <f t="shared" si="0"/>
        <v>1834.0523809523809</v>
      </c>
      <c r="E63" s="4">
        <f t="shared" si="4"/>
        <v>0.98977208189530008</v>
      </c>
      <c r="F63" s="4">
        <f t="shared" si="4"/>
        <v>1.0218978102189782</v>
      </c>
    </row>
    <row r="64" spans="1:6" ht="21.75" customHeight="1" thickBot="1" x14ac:dyDescent="0.6">
      <c r="A64" s="25" t="s">
        <v>76</v>
      </c>
      <c r="B64" s="69">
        <f>GEOMEAN(E55:E63)-1</f>
        <v>6.3735573056468375E-2</v>
      </c>
      <c r="C64" s="69">
        <f>GEOMEAN(F55:F63)-1</f>
        <v>4.4026694941597055E-2</v>
      </c>
      <c r="D64" s="86" t="s">
        <v>87</v>
      </c>
      <c r="E64" s="4"/>
    </row>
    <row r="65" spans="1:6" ht="21.75" customHeight="1" x14ac:dyDescent="0.55000000000000004">
      <c r="A65" s="87"/>
      <c r="B65" s="87"/>
      <c r="C65" s="87"/>
      <c r="D65" s="87"/>
      <c r="E65" s="87"/>
      <c r="F65" s="87"/>
    </row>
    <row r="66" spans="1:6" ht="21.75" customHeight="1" x14ac:dyDescent="0.55000000000000004">
      <c r="A66" s="87"/>
      <c r="B66" s="87"/>
      <c r="C66" s="87"/>
      <c r="D66" s="87"/>
      <c r="E66" s="87"/>
      <c r="F66" s="87"/>
    </row>
    <row r="67" spans="1:6" ht="21.75" customHeight="1" x14ac:dyDescent="0.55000000000000004">
      <c r="A67" s="87"/>
      <c r="B67" s="87"/>
      <c r="C67" s="87"/>
      <c r="D67" s="87"/>
      <c r="E67" s="87"/>
      <c r="F67" s="87"/>
    </row>
    <row r="68" spans="1:6" ht="21.75" customHeight="1" x14ac:dyDescent="0.55000000000000004">
      <c r="A68" s="87"/>
      <c r="B68" s="87"/>
      <c r="C68" s="87"/>
      <c r="D68" s="87"/>
      <c r="E68" s="87"/>
      <c r="F68" s="87"/>
    </row>
    <row r="69" spans="1:6" ht="24.75" thickBot="1" x14ac:dyDescent="0.5">
      <c r="A69" s="123" t="s">
        <v>140</v>
      </c>
      <c r="B69" s="123"/>
      <c r="C69" s="123"/>
      <c r="D69" s="123"/>
    </row>
    <row r="70" spans="1:6" ht="24.75" thickBot="1" x14ac:dyDescent="0.5">
      <c r="A70" s="9" t="s">
        <v>3</v>
      </c>
      <c r="B70" s="9" t="s">
        <v>36</v>
      </c>
      <c r="C70" s="15" t="s">
        <v>49</v>
      </c>
      <c r="D70" s="10" t="s">
        <v>42</v>
      </c>
    </row>
    <row r="71" spans="1:6" ht="21.75" customHeight="1" thickBot="1" x14ac:dyDescent="0.5">
      <c r="A71" s="11">
        <v>1380</v>
      </c>
      <c r="B71" s="13">
        <v>791920</v>
      </c>
      <c r="C71" s="16">
        <v>430</v>
      </c>
      <c r="D71" s="14">
        <f t="shared" si="0"/>
        <v>1841.6744186046512</v>
      </c>
      <c r="E71" s="4">
        <f>B71/B63</f>
        <v>1.0280643176312667</v>
      </c>
      <c r="F71" s="4">
        <f>C71/C63</f>
        <v>1.0238095238095237</v>
      </c>
    </row>
    <row r="72" spans="1:6" ht="21.75" customHeight="1" thickBot="1" x14ac:dyDescent="0.5">
      <c r="A72" s="11">
        <v>1381</v>
      </c>
      <c r="B72" s="13">
        <v>904805</v>
      </c>
      <c r="C72" s="16">
        <v>442</v>
      </c>
      <c r="D72" s="14">
        <f t="shared" si="0"/>
        <v>2047.0701357466064</v>
      </c>
      <c r="E72" s="4">
        <f t="shared" ref="E72:F80" si="5">B72/B71</f>
        <v>1.1425459642388121</v>
      </c>
      <c r="F72" s="4">
        <f t="shared" si="5"/>
        <v>1.027906976744186</v>
      </c>
    </row>
    <row r="73" spans="1:6" ht="21.75" customHeight="1" thickBot="1" x14ac:dyDescent="0.5">
      <c r="A73" s="11">
        <v>1382</v>
      </c>
      <c r="B73" s="13">
        <v>960471</v>
      </c>
      <c r="C73" s="16">
        <v>451</v>
      </c>
      <c r="D73" s="14">
        <f t="shared" si="0"/>
        <v>2129.6474501108646</v>
      </c>
      <c r="E73" s="4">
        <f t="shared" si="5"/>
        <v>1.0615226485264782</v>
      </c>
      <c r="F73" s="4">
        <f t="shared" si="5"/>
        <v>1.0203619909502262</v>
      </c>
    </row>
    <row r="74" spans="1:6" ht="21.75" customHeight="1" thickBot="1" x14ac:dyDescent="0.5">
      <c r="A74" s="11">
        <v>1383</v>
      </c>
      <c r="B74" s="13">
        <v>1003261</v>
      </c>
      <c r="C74" s="16">
        <v>463</v>
      </c>
      <c r="D74" s="14">
        <f t="shared" si="0"/>
        <v>2166.8704103671707</v>
      </c>
      <c r="E74" s="4">
        <f t="shared" si="5"/>
        <v>1.0445510588034412</v>
      </c>
      <c r="F74" s="4">
        <f t="shared" si="5"/>
        <v>1.0266075388026608</v>
      </c>
    </row>
    <row r="75" spans="1:6" ht="21.75" customHeight="1" thickBot="1" x14ac:dyDescent="0.5">
      <c r="A75" s="11">
        <v>1384</v>
      </c>
      <c r="B75" s="13">
        <v>1048566</v>
      </c>
      <c r="C75" s="16">
        <v>468</v>
      </c>
      <c r="D75" s="14">
        <f t="shared" si="0"/>
        <v>2240.5256410256411</v>
      </c>
      <c r="E75" s="4">
        <f t="shared" si="5"/>
        <v>1.0451577406078778</v>
      </c>
      <c r="F75" s="4">
        <f t="shared" si="5"/>
        <v>1.0107991360691144</v>
      </c>
    </row>
    <row r="76" spans="1:6" ht="21.75" customHeight="1" thickBot="1" x14ac:dyDescent="0.5">
      <c r="A76" s="11">
        <v>1385</v>
      </c>
      <c r="B76" s="13">
        <v>1183999</v>
      </c>
      <c r="C76" s="16">
        <v>470</v>
      </c>
      <c r="D76" s="14">
        <f t="shared" si="0"/>
        <v>2519.1468085106385</v>
      </c>
      <c r="E76" s="4">
        <f t="shared" si="5"/>
        <v>1.1291602054615542</v>
      </c>
      <c r="F76" s="4">
        <f t="shared" si="5"/>
        <v>1.0042735042735043</v>
      </c>
    </row>
    <row r="77" spans="1:6" ht="21.75" customHeight="1" thickBot="1" x14ac:dyDescent="0.5">
      <c r="A77" s="11">
        <v>1386</v>
      </c>
      <c r="B77" s="13">
        <v>1144437</v>
      </c>
      <c r="C77" s="16">
        <v>475</v>
      </c>
      <c r="D77" s="14">
        <f t="shared" si="0"/>
        <v>2409.3410526315788</v>
      </c>
      <c r="E77" s="4">
        <f t="shared" si="5"/>
        <v>0.96658612042746661</v>
      </c>
      <c r="F77" s="4">
        <f t="shared" si="5"/>
        <v>1.0106382978723405</v>
      </c>
    </row>
    <row r="78" spans="1:6" ht="21.75" customHeight="1" thickBot="1" x14ac:dyDescent="0.5">
      <c r="A78" s="11">
        <v>1387</v>
      </c>
      <c r="B78" s="43">
        <v>1309733</v>
      </c>
      <c r="C78" s="16">
        <v>478</v>
      </c>
      <c r="D78" s="14">
        <f t="shared" si="0"/>
        <v>2740.0271966527198</v>
      </c>
      <c r="E78" s="4">
        <f t="shared" si="5"/>
        <v>1.1444343375825843</v>
      </c>
      <c r="F78" s="4">
        <f t="shared" si="5"/>
        <v>1.0063157894736843</v>
      </c>
    </row>
    <row r="79" spans="1:6" ht="21.75" customHeight="1" thickBot="1" x14ac:dyDescent="0.5">
      <c r="A79" s="11">
        <v>1388</v>
      </c>
      <c r="B79" s="43">
        <v>1456757</v>
      </c>
      <c r="C79" s="16">
        <v>479</v>
      </c>
      <c r="D79" s="14">
        <f t="shared" si="0"/>
        <v>3041.2463465553237</v>
      </c>
      <c r="E79" s="4">
        <f t="shared" si="5"/>
        <v>1.1122549405107758</v>
      </c>
      <c r="F79" s="4">
        <f t="shared" si="5"/>
        <v>1.002092050209205</v>
      </c>
    </row>
    <row r="80" spans="1:6" ht="21.75" customHeight="1" thickBot="1" x14ac:dyDescent="0.5">
      <c r="A80" s="11">
        <v>1389</v>
      </c>
      <c r="B80" s="13">
        <v>1187981</v>
      </c>
      <c r="C80" s="16">
        <v>479</v>
      </c>
      <c r="D80" s="14">
        <f t="shared" si="0"/>
        <v>2480.1273486430064</v>
      </c>
      <c r="E80" s="4">
        <f t="shared" si="5"/>
        <v>0.8154970252416841</v>
      </c>
      <c r="F80" s="4">
        <f t="shared" si="5"/>
        <v>1</v>
      </c>
    </row>
    <row r="81" spans="1:6" ht="21.75" customHeight="1" thickBot="1" x14ac:dyDescent="0.6">
      <c r="A81" s="25" t="s">
        <v>76</v>
      </c>
      <c r="B81" s="69">
        <f>GEOMEAN(E72:E80)-1</f>
        <v>4.6091800887345213E-2</v>
      </c>
      <c r="C81" s="69">
        <f>GEOMEAN(F72:F80)-1</f>
        <v>1.2062774163195567E-2</v>
      </c>
      <c r="D81" s="86" t="s">
        <v>87</v>
      </c>
      <c r="E81" s="4"/>
    </row>
    <row r="82" spans="1:6" ht="21.75" customHeight="1" x14ac:dyDescent="0.55000000000000004">
      <c r="A82" s="87"/>
      <c r="B82" s="87"/>
      <c r="C82" s="87"/>
      <c r="D82" s="87"/>
      <c r="E82" s="87"/>
      <c r="F82" s="87"/>
    </row>
    <row r="83" spans="1:6" ht="21.75" customHeight="1" x14ac:dyDescent="0.55000000000000004">
      <c r="A83" s="87"/>
      <c r="B83" s="87"/>
      <c r="C83" s="87"/>
      <c r="D83" s="87"/>
      <c r="E83" s="87"/>
      <c r="F83" s="87"/>
    </row>
    <row r="84" spans="1:6" ht="21.75" customHeight="1" x14ac:dyDescent="0.55000000000000004">
      <c r="A84" s="87"/>
      <c r="B84" s="87"/>
      <c r="C84" s="87"/>
      <c r="D84" s="87"/>
      <c r="E84" s="87"/>
      <c r="F84" s="87"/>
    </row>
    <row r="85" spans="1:6" ht="21.75" customHeight="1" x14ac:dyDescent="0.55000000000000004">
      <c r="A85" s="87"/>
      <c r="B85" s="87"/>
      <c r="C85" s="87"/>
      <c r="D85" s="87"/>
      <c r="E85" s="87"/>
      <c r="F85" s="87"/>
    </row>
    <row r="86" spans="1:6" ht="24.75" thickBot="1" x14ac:dyDescent="0.5">
      <c r="A86" s="123" t="s">
        <v>150</v>
      </c>
      <c r="B86" s="123"/>
      <c r="C86" s="123"/>
      <c r="D86" s="123"/>
    </row>
    <row r="87" spans="1:6" ht="24.75" thickBot="1" x14ac:dyDescent="0.5">
      <c r="A87" s="9" t="s">
        <v>3</v>
      </c>
      <c r="B87" s="9" t="s">
        <v>36</v>
      </c>
      <c r="C87" s="15" t="s">
        <v>49</v>
      </c>
      <c r="D87" s="10" t="s">
        <v>42</v>
      </c>
    </row>
    <row r="88" spans="1:6" ht="21.75" customHeight="1" thickBot="1" x14ac:dyDescent="0.5">
      <c r="A88" s="11">
        <v>1390</v>
      </c>
      <c r="B88" s="13">
        <v>1235700</v>
      </c>
      <c r="C88" s="16">
        <v>479</v>
      </c>
      <c r="D88" s="14">
        <f t="shared" si="0"/>
        <v>2579.7494780793318</v>
      </c>
      <c r="E88" s="4">
        <f>B88/B80</f>
        <v>1.0401681508374292</v>
      </c>
      <c r="F88" s="4">
        <f>C88/C80</f>
        <v>1</v>
      </c>
    </row>
    <row r="89" spans="1:6" ht="21.75" customHeight="1" thickBot="1" x14ac:dyDescent="0.5">
      <c r="A89" s="11">
        <v>1391</v>
      </c>
      <c r="B89" s="13">
        <v>1194781</v>
      </c>
      <c r="C89" s="16">
        <v>479</v>
      </c>
      <c r="D89" s="14">
        <f t="shared" si="0"/>
        <v>2494.3235908141965</v>
      </c>
      <c r="E89" s="4">
        <f t="shared" ref="E89:F97" si="6">B89/B88</f>
        <v>0.96688597556041112</v>
      </c>
      <c r="F89" s="4">
        <f t="shared" si="6"/>
        <v>1</v>
      </c>
    </row>
    <row r="90" spans="1:6" ht="21.75" customHeight="1" thickBot="1" x14ac:dyDescent="0.5">
      <c r="A90" s="11">
        <v>1392</v>
      </c>
      <c r="B90" s="13">
        <v>1257618</v>
      </c>
      <c r="C90" s="16">
        <v>479</v>
      </c>
      <c r="D90" s="14">
        <f t="shared" si="0"/>
        <v>2625.507306889353</v>
      </c>
      <c r="E90" s="4">
        <f t="shared" si="6"/>
        <v>1.0525929019627864</v>
      </c>
      <c r="F90" s="4">
        <f t="shared" si="6"/>
        <v>1</v>
      </c>
    </row>
    <row r="91" spans="1:6" ht="21.75" customHeight="1" thickBot="1" x14ac:dyDescent="0.5">
      <c r="A91" s="11">
        <v>1393</v>
      </c>
      <c r="B91" s="13">
        <v>1225192</v>
      </c>
      <c r="C91" s="16">
        <v>537</v>
      </c>
      <c r="D91" s="14">
        <f t="shared" si="0"/>
        <v>2281.5493482309125</v>
      </c>
      <c r="E91" s="4">
        <f t="shared" si="6"/>
        <v>0.97421633596211255</v>
      </c>
      <c r="F91" s="4">
        <f t="shared" si="6"/>
        <v>1.1210855949895615</v>
      </c>
    </row>
    <row r="92" spans="1:6" ht="21.75" customHeight="1" thickBot="1" x14ac:dyDescent="0.5">
      <c r="A92" s="11">
        <v>1394</v>
      </c>
      <c r="B92" s="13">
        <v>1214277</v>
      </c>
      <c r="C92" s="16">
        <v>543</v>
      </c>
      <c r="D92" s="14">
        <f t="shared" si="0"/>
        <v>2236.2375690607737</v>
      </c>
      <c r="E92" s="4">
        <f t="shared" si="6"/>
        <v>0.99109119223762476</v>
      </c>
      <c r="F92" s="4">
        <f t="shared" si="6"/>
        <v>1.011173184357542</v>
      </c>
    </row>
    <row r="93" spans="1:6" ht="21.75" customHeight="1" thickBot="1" x14ac:dyDescent="0.5">
      <c r="A93" s="11">
        <v>1395</v>
      </c>
      <c r="B93" s="13">
        <v>1192417</v>
      </c>
      <c r="C93" s="16">
        <v>548</v>
      </c>
      <c r="D93" s="14">
        <f t="shared" si="0"/>
        <v>2175.9434306569342</v>
      </c>
      <c r="E93" s="4">
        <f t="shared" si="6"/>
        <v>0.98199751786453993</v>
      </c>
      <c r="F93" s="4">
        <f t="shared" si="6"/>
        <v>1.0092081031307552</v>
      </c>
    </row>
    <row r="94" spans="1:6" ht="21.75" customHeight="1" thickBot="1" x14ac:dyDescent="0.5">
      <c r="A94" s="11">
        <v>1396</v>
      </c>
      <c r="B94" s="13">
        <v>1212903</v>
      </c>
      <c r="C94" s="16">
        <v>556</v>
      </c>
      <c r="D94" s="14">
        <f t="shared" si="0"/>
        <v>2181.4802158273383</v>
      </c>
      <c r="E94" s="4">
        <f t="shared" si="6"/>
        <v>1.017180231412333</v>
      </c>
      <c r="F94" s="4">
        <f t="shared" si="6"/>
        <v>1.0145985401459854</v>
      </c>
    </row>
    <row r="95" spans="1:6" ht="21.75" customHeight="1" thickBot="1" x14ac:dyDescent="0.5">
      <c r="A95" s="11">
        <v>1397</v>
      </c>
      <c r="B95" s="13">
        <v>1299981</v>
      </c>
      <c r="C95" s="16">
        <v>558</v>
      </c>
      <c r="D95" s="14">
        <f t="shared" si="0"/>
        <v>2329.7150537634407</v>
      </c>
      <c r="E95" s="4">
        <f t="shared" si="6"/>
        <v>1.0717930452806201</v>
      </c>
      <c r="F95" s="4">
        <f t="shared" si="6"/>
        <v>1.0035971223021583</v>
      </c>
    </row>
    <row r="96" spans="1:6" ht="21.75" customHeight="1" thickBot="1" x14ac:dyDescent="0.5">
      <c r="A96" s="12">
        <v>1398</v>
      </c>
      <c r="B96" s="13">
        <v>1317540</v>
      </c>
      <c r="C96" s="16">
        <v>558</v>
      </c>
      <c r="D96" s="14">
        <f t="shared" si="0"/>
        <v>2361.1827956989246</v>
      </c>
      <c r="E96" s="4">
        <f t="shared" si="6"/>
        <v>1.0135071204886841</v>
      </c>
      <c r="F96" s="4">
        <f t="shared" si="6"/>
        <v>1</v>
      </c>
    </row>
    <row r="97" spans="1:6" ht="21.75" customHeight="1" thickBot="1" x14ac:dyDescent="0.5">
      <c r="A97" s="11">
        <v>1399</v>
      </c>
      <c r="B97" s="13">
        <v>1304933</v>
      </c>
      <c r="C97" s="16">
        <v>558</v>
      </c>
      <c r="D97" s="14">
        <f t="shared" si="0"/>
        <v>2338.5896057347672</v>
      </c>
      <c r="E97" s="4">
        <f t="shared" si="6"/>
        <v>0.9904314100520667</v>
      </c>
      <c r="F97" s="4">
        <f t="shared" si="6"/>
        <v>1</v>
      </c>
    </row>
    <row r="98" spans="1:6" ht="21.75" customHeight="1" thickBot="1" x14ac:dyDescent="0.5">
      <c r="A98" s="12">
        <v>1400</v>
      </c>
      <c r="B98" s="13">
        <v>1299584</v>
      </c>
      <c r="C98" s="16">
        <v>558</v>
      </c>
      <c r="D98" s="14">
        <f t="shared" si="0"/>
        <v>2329.0035842293905</v>
      </c>
      <c r="E98" s="4">
        <f t="shared" ref="E98:F100" si="7">B98/B94</f>
        <v>1.0714657313898968</v>
      </c>
      <c r="F98" s="4">
        <f t="shared" si="7"/>
        <v>1.0035971223021583</v>
      </c>
    </row>
    <row r="99" spans="1:6" ht="21.75" customHeight="1" thickBot="1" x14ac:dyDescent="0.5">
      <c r="A99" s="36">
        <v>1401</v>
      </c>
      <c r="B99" s="95">
        <v>1316723</v>
      </c>
      <c r="C99" s="16">
        <v>560</v>
      </c>
      <c r="D99" s="14">
        <f t="shared" si="0"/>
        <v>2351.2910714285713</v>
      </c>
      <c r="E99" s="4">
        <f t="shared" si="7"/>
        <v>1.0128786497648812</v>
      </c>
      <c r="F99" s="4">
        <f t="shared" si="7"/>
        <v>1.0035842293906809</v>
      </c>
    </row>
    <row r="100" spans="1:6" ht="21.75" customHeight="1" thickBot="1" x14ac:dyDescent="0.5">
      <c r="A100" s="36">
        <v>1402</v>
      </c>
      <c r="B100" s="13">
        <v>1362054</v>
      </c>
      <c r="C100" s="16">
        <v>560</v>
      </c>
      <c r="D100" s="14">
        <f t="shared" si="0"/>
        <v>2432.2392857142859</v>
      </c>
      <c r="E100" s="4">
        <f t="shared" si="7"/>
        <v>1.0337856915160071</v>
      </c>
      <c r="F100" s="4">
        <f t="shared" si="7"/>
        <v>1.0035842293906809</v>
      </c>
    </row>
    <row r="101" spans="1:6" ht="21.75" customHeight="1" thickBot="1" x14ac:dyDescent="0.6">
      <c r="A101" s="25" t="s">
        <v>76</v>
      </c>
      <c r="B101" s="69">
        <f>GEOMEAN(E89:E100)-1</f>
        <v>1.4230770152232175E-2</v>
      </c>
      <c r="C101" s="69">
        <f>GEOMEAN(F89:F100)-1</f>
        <v>1.3710190686283319E-2</v>
      </c>
      <c r="D101" s="86" t="s">
        <v>87</v>
      </c>
      <c r="E101" s="4"/>
    </row>
    <row r="102" spans="1:6" ht="21.75" customHeight="1" x14ac:dyDescent="0.45"/>
    <row r="103" spans="1:6" ht="21.75" customHeight="1" x14ac:dyDescent="0.45"/>
    <row r="104" spans="1:6" ht="21.75" customHeight="1" x14ac:dyDescent="0.45"/>
    <row r="105" spans="1:6" ht="21.75" customHeight="1" x14ac:dyDescent="0.45"/>
    <row r="106" spans="1:6" ht="21.75" customHeight="1" x14ac:dyDescent="0.45"/>
  </sheetData>
  <mergeCells count="6">
    <mergeCell ref="A86:D86"/>
    <mergeCell ref="A1:D1"/>
    <mergeCell ref="A18:D18"/>
    <mergeCell ref="A35:D35"/>
    <mergeCell ref="A52:D52"/>
    <mergeCell ref="A69:D69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4" max="3" man="1"/>
    <brk id="68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F65"/>
  <sheetViews>
    <sheetView rightToLeft="1" view="pageBreakPreview" topLeftCell="A55" zoomScale="106" zoomScaleNormal="100" zoomScaleSheetLayoutView="106" workbookViewId="0">
      <selection activeCell="N21" sqref="N21"/>
    </sheetView>
  </sheetViews>
  <sheetFormatPr defaultColWidth="10.42578125" defaultRowHeight="18.75" x14ac:dyDescent="0.45"/>
  <cols>
    <col min="1" max="1" width="15" style="1" customWidth="1"/>
    <col min="2" max="2" width="21" style="1" customWidth="1"/>
    <col min="3" max="3" width="20.140625" style="1" customWidth="1"/>
    <col min="4" max="4" width="21.28515625" style="1" customWidth="1"/>
    <col min="5" max="5" width="10.28515625" style="1" customWidth="1"/>
    <col min="6" max="242" width="9.140625" style="1" customWidth="1"/>
    <col min="243" max="243" width="5.5703125" style="1" bestFit="1" customWidth="1"/>
    <col min="244" max="244" width="11.28515625" style="1" customWidth="1"/>
    <col min="245" max="245" width="8.7109375" style="1" bestFit="1" customWidth="1"/>
    <col min="246" max="246" width="12.140625" style="1" bestFit="1" customWidth="1"/>
    <col min="247" max="248" width="7.85546875" style="1" bestFit="1" customWidth="1"/>
    <col min="249" max="16384" width="10.42578125" style="1"/>
  </cols>
  <sheetData>
    <row r="1" spans="1:6" ht="21.75" thickBot="1" x14ac:dyDescent="0.5">
      <c r="A1" s="126" t="s">
        <v>151</v>
      </c>
      <c r="B1" s="126"/>
      <c r="C1" s="126"/>
      <c r="D1" s="126"/>
    </row>
    <row r="2" spans="1:6" ht="24.75" thickBot="1" x14ac:dyDescent="0.5">
      <c r="A2" s="9" t="s">
        <v>3</v>
      </c>
      <c r="B2" s="9" t="s">
        <v>36</v>
      </c>
      <c r="C2" s="15" t="s">
        <v>49</v>
      </c>
      <c r="D2" s="10" t="s">
        <v>42</v>
      </c>
    </row>
    <row r="3" spans="1:6" ht="19.5" thickBot="1" x14ac:dyDescent="0.5">
      <c r="A3" s="11">
        <v>1340</v>
      </c>
      <c r="B3" s="13">
        <v>6295</v>
      </c>
      <c r="C3" s="16">
        <v>33</v>
      </c>
      <c r="D3" s="14">
        <f>B3/C3</f>
        <v>190.75757575757575</v>
      </c>
      <c r="F3" s="6"/>
    </row>
    <row r="4" spans="1:6" ht="19.5" thickBot="1" x14ac:dyDescent="0.5">
      <c r="A4" s="11">
        <v>1341</v>
      </c>
      <c r="B4" s="13">
        <v>7126</v>
      </c>
      <c r="C4" s="16">
        <v>35</v>
      </c>
      <c r="D4" s="14">
        <f t="shared" ref="D4:D65" si="0">B4/C4</f>
        <v>203.6</v>
      </c>
      <c r="E4" s="4"/>
    </row>
    <row r="5" spans="1:6" ht="19.5" thickBot="1" x14ac:dyDescent="0.5">
      <c r="A5" s="11">
        <v>1342</v>
      </c>
      <c r="B5" s="13">
        <v>9045</v>
      </c>
      <c r="C5" s="16">
        <v>38</v>
      </c>
      <c r="D5" s="14">
        <f t="shared" si="0"/>
        <v>238.02631578947367</v>
      </c>
      <c r="E5" s="4"/>
    </row>
    <row r="6" spans="1:6" ht="19.5" thickBot="1" x14ac:dyDescent="0.5">
      <c r="A6" s="11">
        <v>1343</v>
      </c>
      <c r="B6" s="13">
        <v>10369</v>
      </c>
      <c r="C6" s="16">
        <v>48</v>
      </c>
      <c r="D6" s="14">
        <f t="shared" si="0"/>
        <v>216.02083333333334</v>
      </c>
      <c r="E6" s="4"/>
    </row>
    <row r="7" spans="1:6" ht="19.5" thickBot="1" x14ac:dyDescent="0.5">
      <c r="A7" s="11">
        <v>1344</v>
      </c>
      <c r="B7" s="13">
        <v>14201</v>
      </c>
      <c r="C7" s="16">
        <v>54</v>
      </c>
      <c r="D7" s="14">
        <f t="shared" si="0"/>
        <v>262.98148148148147</v>
      </c>
      <c r="E7" s="4"/>
    </row>
    <row r="8" spans="1:6" ht="19.5" thickBot="1" x14ac:dyDescent="0.5">
      <c r="A8" s="11">
        <v>1345</v>
      </c>
      <c r="B8" s="13">
        <v>21676</v>
      </c>
      <c r="C8" s="16">
        <v>63</v>
      </c>
      <c r="D8" s="14">
        <f t="shared" si="0"/>
        <v>344.06349206349205</v>
      </c>
      <c r="E8" s="4"/>
    </row>
    <row r="9" spans="1:6" ht="19.5" thickBot="1" x14ac:dyDescent="0.5">
      <c r="A9" s="11">
        <v>1346</v>
      </c>
      <c r="B9" s="13">
        <v>26194</v>
      </c>
      <c r="C9" s="16">
        <v>71</v>
      </c>
      <c r="D9" s="14">
        <f t="shared" si="0"/>
        <v>368.92957746478874</v>
      </c>
      <c r="E9" s="4"/>
    </row>
    <row r="10" spans="1:6" ht="19.5" thickBot="1" x14ac:dyDescent="0.5">
      <c r="A10" s="11">
        <v>1347</v>
      </c>
      <c r="B10" s="13">
        <v>32691</v>
      </c>
      <c r="C10" s="16">
        <v>77</v>
      </c>
      <c r="D10" s="14">
        <f t="shared" si="0"/>
        <v>424.55844155844159</v>
      </c>
      <c r="E10" s="4"/>
    </row>
    <row r="11" spans="1:6" ht="19.5" thickBot="1" x14ac:dyDescent="0.5">
      <c r="A11" s="11">
        <v>1348</v>
      </c>
      <c r="B11" s="13">
        <v>36257</v>
      </c>
      <c r="C11" s="16">
        <v>96</v>
      </c>
      <c r="D11" s="14">
        <f t="shared" si="0"/>
        <v>377.67708333333331</v>
      </c>
      <c r="E11" s="4"/>
    </row>
    <row r="12" spans="1:6" ht="19.5" thickBot="1" x14ac:dyDescent="0.5">
      <c r="A12" s="11">
        <v>1349</v>
      </c>
      <c r="B12" s="13">
        <v>41332</v>
      </c>
      <c r="C12" s="16">
        <v>98</v>
      </c>
      <c r="D12" s="14">
        <f t="shared" si="0"/>
        <v>421.75510204081633</v>
      </c>
      <c r="E12" s="4"/>
    </row>
    <row r="13" spans="1:6" ht="19.5" thickBot="1" x14ac:dyDescent="0.5">
      <c r="A13" s="11">
        <v>1350</v>
      </c>
      <c r="B13" s="13">
        <v>50649</v>
      </c>
      <c r="C13" s="16">
        <v>114</v>
      </c>
      <c r="D13" s="14">
        <f t="shared" si="0"/>
        <v>444.28947368421052</v>
      </c>
      <c r="E13" s="4"/>
    </row>
    <row r="14" spans="1:6" ht="19.5" thickBot="1" x14ac:dyDescent="0.5">
      <c r="A14" s="11">
        <v>1351</v>
      </c>
      <c r="B14" s="13">
        <v>79722</v>
      </c>
      <c r="C14" s="16">
        <v>118</v>
      </c>
      <c r="D14" s="14">
        <f t="shared" si="0"/>
        <v>675.61016949152543</v>
      </c>
      <c r="E14" s="4"/>
    </row>
    <row r="15" spans="1:6" ht="19.5" thickBot="1" x14ac:dyDescent="0.5">
      <c r="A15" s="11">
        <v>1352</v>
      </c>
      <c r="B15" s="13">
        <v>96352</v>
      </c>
      <c r="C15" s="16">
        <v>138</v>
      </c>
      <c r="D15" s="14">
        <f t="shared" si="0"/>
        <v>698.20289855072463</v>
      </c>
      <c r="E15" s="4"/>
    </row>
    <row r="16" spans="1:6" ht="19.5" thickBot="1" x14ac:dyDescent="0.5">
      <c r="A16" s="11">
        <v>1353</v>
      </c>
      <c r="B16" s="13">
        <v>113976</v>
      </c>
      <c r="C16" s="16">
        <v>149</v>
      </c>
      <c r="D16" s="14">
        <f t="shared" si="0"/>
        <v>764.93959731543623</v>
      </c>
      <c r="E16" s="4"/>
    </row>
    <row r="17" spans="1:5" ht="19.5" thickBot="1" x14ac:dyDescent="0.5">
      <c r="A17" s="11">
        <v>1354</v>
      </c>
      <c r="B17" s="13">
        <v>134145</v>
      </c>
      <c r="C17" s="16">
        <v>156</v>
      </c>
      <c r="D17" s="14">
        <f t="shared" si="0"/>
        <v>859.90384615384619</v>
      </c>
      <c r="E17" s="4"/>
    </row>
    <row r="18" spans="1:5" ht="19.5" thickBot="1" x14ac:dyDescent="0.5">
      <c r="A18" s="11">
        <v>1355</v>
      </c>
      <c r="B18" s="13">
        <v>150689</v>
      </c>
      <c r="C18" s="16">
        <v>158</v>
      </c>
      <c r="D18" s="14">
        <f t="shared" si="0"/>
        <v>953.72784810126586</v>
      </c>
      <c r="E18" s="4"/>
    </row>
    <row r="19" spans="1:5" ht="19.5" thickBot="1" x14ac:dyDescent="0.5">
      <c r="A19" s="11">
        <v>1356</v>
      </c>
      <c r="B19" s="13">
        <v>170492</v>
      </c>
      <c r="C19" s="16">
        <v>160</v>
      </c>
      <c r="D19" s="14">
        <f t="shared" si="0"/>
        <v>1065.575</v>
      </c>
      <c r="E19" s="4"/>
    </row>
    <row r="20" spans="1:5" ht="19.5" thickBot="1" x14ac:dyDescent="0.5">
      <c r="A20" s="11">
        <v>1357</v>
      </c>
      <c r="B20" s="13">
        <v>187093</v>
      </c>
      <c r="C20" s="16">
        <v>167</v>
      </c>
      <c r="D20" s="14">
        <f t="shared" si="0"/>
        <v>1120.3173652694611</v>
      </c>
      <c r="E20" s="4"/>
    </row>
    <row r="21" spans="1:5" ht="19.5" thickBot="1" x14ac:dyDescent="0.5">
      <c r="A21" s="11">
        <v>1358</v>
      </c>
      <c r="B21" s="13">
        <v>178845</v>
      </c>
      <c r="C21" s="16">
        <v>169</v>
      </c>
      <c r="D21" s="14">
        <f t="shared" si="0"/>
        <v>1058.2544378698226</v>
      </c>
      <c r="E21" s="4"/>
    </row>
    <row r="22" spans="1:5" ht="19.5" thickBot="1" x14ac:dyDescent="0.5">
      <c r="A22" s="11">
        <v>1359</v>
      </c>
      <c r="B22" s="13">
        <v>197325</v>
      </c>
      <c r="C22" s="16">
        <v>170</v>
      </c>
      <c r="D22" s="14">
        <f t="shared" si="0"/>
        <v>1160.7352941176471</v>
      </c>
      <c r="E22" s="4"/>
    </row>
    <row r="23" spans="1:5" ht="19.5" thickBot="1" x14ac:dyDescent="0.5">
      <c r="A23" s="11">
        <v>1360</v>
      </c>
      <c r="B23" s="13">
        <v>204515</v>
      </c>
      <c r="C23" s="16">
        <v>181</v>
      </c>
      <c r="D23" s="14">
        <f t="shared" si="0"/>
        <v>1129.9171270718232</v>
      </c>
      <c r="E23" s="4"/>
    </row>
    <row r="24" spans="1:5" ht="19.5" thickBot="1" x14ac:dyDescent="0.5">
      <c r="A24" s="11">
        <v>1361</v>
      </c>
      <c r="B24" s="13">
        <v>209146</v>
      </c>
      <c r="C24" s="16">
        <v>185</v>
      </c>
      <c r="D24" s="14">
        <f t="shared" si="0"/>
        <v>1130.5189189189189</v>
      </c>
      <c r="E24" s="4"/>
    </row>
    <row r="25" spans="1:5" ht="19.5" thickBot="1" x14ac:dyDescent="0.5">
      <c r="A25" s="11">
        <v>1362</v>
      </c>
      <c r="B25" s="13">
        <v>214050</v>
      </c>
      <c r="C25" s="16">
        <v>188</v>
      </c>
      <c r="D25" s="14">
        <f t="shared" si="0"/>
        <v>1138.563829787234</v>
      </c>
      <c r="E25" s="4"/>
    </row>
    <row r="26" spans="1:5" ht="19.5" thickBot="1" x14ac:dyDescent="0.5">
      <c r="A26" s="11">
        <v>1363</v>
      </c>
      <c r="B26" s="13">
        <v>238693</v>
      </c>
      <c r="C26" s="16">
        <v>196</v>
      </c>
      <c r="D26" s="14">
        <f t="shared" si="0"/>
        <v>1217.8214285714287</v>
      </c>
      <c r="E26" s="4"/>
    </row>
    <row r="27" spans="1:5" ht="19.5" thickBot="1" x14ac:dyDescent="0.5">
      <c r="A27" s="11">
        <v>1364</v>
      </c>
      <c r="B27" s="13">
        <v>263302</v>
      </c>
      <c r="C27" s="16">
        <v>201</v>
      </c>
      <c r="D27" s="14">
        <f t="shared" si="0"/>
        <v>1309.960199004975</v>
      </c>
      <c r="E27" s="4"/>
    </row>
    <row r="28" spans="1:5" ht="19.5" thickBot="1" x14ac:dyDescent="0.5">
      <c r="A28" s="11">
        <v>1365</v>
      </c>
      <c r="B28" s="13">
        <v>246941</v>
      </c>
      <c r="C28" s="16">
        <v>217</v>
      </c>
      <c r="D28" s="14">
        <f t="shared" si="0"/>
        <v>1137.9769585253457</v>
      </c>
      <c r="E28" s="4"/>
    </row>
    <row r="29" spans="1:5" ht="19.5" thickBot="1" x14ac:dyDescent="0.5">
      <c r="A29" s="11">
        <v>1366</v>
      </c>
      <c r="B29" s="13">
        <v>288633</v>
      </c>
      <c r="C29" s="16">
        <v>218</v>
      </c>
      <c r="D29" s="14">
        <f t="shared" si="0"/>
        <v>1324.0045871559632</v>
      </c>
      <c r="E29" s="4"/>
    </row>
    <row r="30" spans="1:5" ht="19.5" thickBot="1" x14ac:dyDescent="0.5">
      <c r="A30" s="11">
        <v>1367</v>
      </c>
      <c r="B30" s="13">
        <v>331532</v>
      </c>
      <c r="C30" s="16">
        <v>230</v>
      </c>
      <c r="D30" s="14">
        <f t="shared" si="0"/>
        <v>1441.4434782608696</v>
      </c>
      <c r="E30" s="4"/>
    </row>
    <row r="31" spans="1:5" ht="19.5" thickBot="1" x14ac:dyDescent="0.5">
      <c r="A31" s="11">
        <v>1368</v>
      </c>
      <c r="B31" s="13">
        <v>382648</v>
      </c>
      <c r="C31" s="16">
        <v>239</v>
      </c>
      <c r="D31" s="14">
        <f t="shared" si="0"/>
        <v>1601.0376569037658</v>
      </c>
      <c r="E31" s="4"/>
    </row>
    <row r="32" spans="1:5" ht="19.5" thickBot="1" x14ac:dyDescent="0.5">
      <c r="A32" s="11">
        <v>1369</v>
      </c>
      <c r="B32" s="13">
        <v>408278</v>
      </c>
      <c r="C32" s="16">
        <v>251</v>
      </c>
      <c r="D32" s="14">
        <f t="shared" si="0"/>
        <v>1626.6055776892431</v>
      </c>
      <c r="E32" s="4"/>
    </row>
    <row r="33" spans="1:5" ht="19.5" thickBot="1" x14ac:dyDescent="0.5">
      <c r="A33" s="11">
        <v>1370</v>
      </c>
      <c r="B33" s="13">
        <v>441731</v>
      </c>
      <c r="C33" s="16">
        <v>285</v>
      </c>
      <c r="D33" s="14">
        <f t="shared" si="0"/>
        <v>1549.9333333333334</v>
      </c>
      <c r="E33" s="4"/>
    </row>
    <row r="34" spans="1:5" ht="19.5" thickBot="1" x14ac:dyDescent="0.5">
      <c r="A34" s="11">
        <v>1371</v>
      </c>
      <c r="B34" s="13">
        <v>467279</v>
      </c>
      <c r="C34" s="16">
        <v>295</v>
      </c>
      <c r="D34" s="14">
        <f t="shared" si="0"/>
        <v>1583.9966101694915</v>
      </c>
      <c r="E34" s="4"/>
    </row>
    <row r="35" spans="1:5" ht="19.5" thickBot="1" x14ac:dyDescent="0.5">
      <c r="A35" s="11">
        <v>1372</v>
      </c>
      <c r="B35" s="13">
        <v>499879</v>
      </c>
      <c r="C35" s="16">
        <v>322</v>
      </c>
      <c r="D35" s="14">
        <f t="shared" si="0"/>
        <v>1552.4192546583852</v>
      </c>
      <c r="E35" s="4"/>
    </row>
    <row r="36" spans="1:5" ht="19.5" thickBot="1" x14ac:dyDescent="0.5">
      <c r="A36" s="11">
        <v>1373</v>
      </c>
      <c r="B36" s="13">
        <v>558478</v>
      </c>
      <c r="C36" s="16">
        <v>331</v>
      </c>
      <c r="D36" s="14">
        <f t="shared" si="0"/>
        <v>1687.2447129909365</v>
      </c>
      <c r="E36" s="4"/>
    </row>
    <row r="37" spans="1:5" ht="19.5" thickBot="1" x14ac:dyDescent="0.5">
      <c r="A37" s="11">
        <v>1374</v>
      </c>
      <c r="B37" s="13">
        <v>614390</v>
      </c>
      <c r="C37" s="16">
        <v>339</v>
      </c>
      <c r="D37" s="14">
        <f t="shared" si="0"/>
        <v>1812.3598820058996</v>
      </c>
      <c r="E37" s="4"/>
    </row>
    <row r="38" spans="1:5" ht="19.5" thickBot="1" x14ac:dyDescent="0.5">
      <c r="A38" s="11">
        <v>1375</v>
      </c>
      <c r="B38" s="13">
        <v>660891</v>
      </c>
      <c r="C38" s="16">
        <v>344</v>
      </c>
      <c r="D38" s="14">
        <f t="shared" si="0"/>
        <v>1921.1947674418604</v>
      </c>
      <c r="E38" s="4"/>
    </row>
    <row r="39" spans="1:5" ht="19.5" thickBot="1" x14ac:dyDescent="0.5">
      <c r="A39" s="11">
        <v>1376</v>
      </c>
      <c r="B39" s="13">
        <v>717476</v>
      </c>
      <c r="C39" s="16">
        <v>411</v>
      </c>
      <c r="D39" s="14">
        <f t="shared" si="0"/>
        <v>1745.6836982968371</v>
      </c>
      <c r="E39" s="4"/>
    </row>
    <row r="40" spans="1:5" ht="19.5" thickBot="1" x14ac:dyDescent="0.5">
      <c r="A40" s="11">
        <v>1377</v>
      </c>
      <c r="B40" s="13">
        <v>764820</v>
      </c>
      <c r="C40" s="16">
        <v>411</v>
      </c>
      <c r="D40" s="14">
        <f t="shared" si="0"/>
        <v>1860.8759124087592</v>
      </c>
      <c r="E40" s="4"/>
    </row>
    <row r="41" spans="1:5" ht="19.5" thickBot="1" x14ac:dyDescent="0.5">
      <c r="A41" s="11">
        <v>1378</v>
      </c>
      <c r="B41" s="13">
        <v>778262</v>
      </c>
      <c r="C41" s="16">
        <v>411</v>
      </c>
      <c r="D41" s="14">
        <f t="shared" si="0"/>
        <v>1893.5815085158151</v>
      </c>
      <c r="E41" s="4"/>
    </row>
    <row r="42" spans="1:5" ht="19.5" thickBot="1" x14ac:dyDescent="0.5">
      <c r="A42" s="11">
        <v>1379</v>
      </c>
      <c r="B42" s="13">
        <v>770302</v>
      </c>
      <c r="C42" s="16">
        <v>420</v>
      </c>
      <c r="D42" s="14">
        <f t="shared" si="0"/>
        <v>1834.0523809523809</v>
      </c>
      <c r="E42" s="4"/>
    </row>
    <row r="43" spans="1:5" ht="19.5" thickBot="1" x14ac:dyDescent="0.5">
      <c r="A43" s="11">
        <v>1380</v>
      </c>
      <c r="B43" s="13">
        <v>791920</v>
      </c>
      <c r="C43" s="16">
        <v>430</v>
      </c>
      <c r="D43" s="14">
        <f t="shared" si="0"/>
        <v>1841.6744186046512</v>
      </c>
      <c r="E43" s="4"/>
    </row>
    <row r="44" spans="1:5" ht="19.5" thickBot="1" x14ac:dyDescent="0.5">
      <c r="A44" s="11">
        <v>1381</v>
      </c>
      <c r="B44" s="13">
        <v>904805</v>
      </c>
      <c r="C44" s="16">
        <v>442</v>
      </c>
      <c r="D44" s="14">
        <f t="shared" si="0"/>
        <v>2047.0701357466064</v>
      </c>
      <c r="E44" s="4"/>
    </row>
    <row r="45" spans="1:5" ht="19.5" thickBot="1" x14ac:dyDescent="0.5">
      <c r="A45" s="11">
        <v>1382</v>
      </c>
      <c r="B45" s="13">
        <v>960471</v>
      </c>
      <c r="C45" s="16">
        <v>451</v>
      </c>
      <c r="D45" s="14">
        <f t="shared" si="0"/>
        <v>2129.6474501108646</v>
      </c>
      <c r="E45" s="4"/>
    </row>
    <row r="46" spans="1:5" ht="19.5" thickBot="1" x14ac:dyDescent="0.5">
      <c r="A46" s="11">
        <v>1383</v>
      </c>
      <c r="B46" s="13">
        <v>1003261</v>
      </c>
      <c r="C46" s="16">
        <v>463</v>
      </c>
      <c r="D46" s="14">
        <f t="shared" si="0"/>
        <v>2166.8704103671707</v>
      </c>
      <c r="E46" s="4"/>
    </row>
    <row r="47" spans="1:5" ht="19.5" thickBot="1" x14ac:dyDescent="0.5">
      <c r="A47" s="11">
        <v>1384</v>
      </c>
      <c r="B47" s="13">
        <v>1048566</v>
      </c>
      <c r="C47" s="16">
        <v>468</v>
      </c>
      <c r="D47" s="14">
        <f t="shared" si="0"/>
        <v>2240.5256410256411</v>
      </c>
      <c r="E47" s="4"/>
    </row>
    <row r="48" spans="1:5" ht="19.5" thickBot="1" x14ac:dyDescent="0.5">
      <c r="A48" s="11">
        <v>1385</v>
      </c>
      <c r="B48" s="13">
        <v>1183999</v>
      </c>
      <c r="C48" s="16">
        <v>470</v>
      </c>
      <c r="D48" s="14">
        <f t="shared" si="0"/>
        <v>2519.1468085106385</v>
      </c>
      <c r="E48" s="4"/>
    </row>
    <row r="49" spans="1:5" ht="19.5" thickBot="1" x14ac:dyDescent="0.5">
      <c r="A49" s="11">
        <v>1386</v>
      </c>
      <c r="B49" s="13">
        <v>1144437</v>
      </c>
      <c r="C49" s="16">
        <v>475</v>
      </c>
      <c r="D49" s="14">
        <f t="shared" si="0"/>
        <v>2409.3410526315788</v>
      </c>
      <c r="E49" s="4"/>
    </row>
    <row r="50" spans="1:5" ht="19.5" thickBot="1" x14ac:dyDescent="0.5">
      <c r="A50" s="11">
        <v>1387</v>
      </c>
      <c r="B50" s="43">
        <v>1309733</v>
      </c>
      <c r="C50" s="16">
        <v>478</v>
      </c>
      <c r="D50" s="14">
        <f t="shared" si="0"/>
        <v>2740.0271966527198</v>
      </c>
      <c r="E50" s="4"/>
    </row>
    <row r="51" spans="1:5" ht="19.5" thickBot="1" x14ac:dyDescent="0.5">
      <c r="A51" s="11">
        <v>1388</v>
      </c>
      <c r="B51" s="43">
        <v>1456757</v>
      </c>
      <c r="C51" s="16">
        <v>479</v>
      </c>
      <c r="D51" s="14">
        <f t="shared" si="0"/>
        <v>3041.2463465553237</v>
      </c>
      <c r="E51" s="4"/>
    </row>
    <row r="52" spans="1:5" ht="19.5" thickBot="1" x14ac:dyDescent="0.5">
      <c r="A52" s="11">
        <v>1389</v>
      </c>
      <c r="B52" s="13">
        <v>1187981</v>
      </c>
      <c r="C52" s="16">
        <v>479</v>
      </c>
      <c r="D52" s="14">
        <f t="shared" si="0"/>
        <v>2480.1273486430064</v>
      </c>
      <c r="E52" s="4"/>
    </row>
    <row r="53" spans="1:5" ht="19.5" thickBot="1" x14ac:dyDescent="0.5">
      <c r="A53" s="11">
        <v>1390</v>
      </c>
      <c r="B53" s="13">
        <v>1235700</v>
      </c>
      <c r="C53" s="16">
        <v>479</v>
      </c>
      <c r="D53" s="14">
        <f t="shared" si="0"/>
        <v>2579.7494780793318</v>
      </c>
      <c r="E53" s="4"/>
    </row>
    <row r="54" spans="1:5" ht="19.5" thickBot="1" x14ac:dyDescent="0.5">
      <c r="A54" s="11">
        <v>1391</v>
      </c>
      <c r="B54" s="13">
        <v>1194781</v>
      </c>
      <c r="C54" s="16">
        <v>479</v>
      </c>
      <c r="D54" s="14">
        <f t="shared" si="0"/>
        <v>2494.3235908141965</v>
      </c>
      <c r="E54" s="4"/>
    </row>
    <row r="55" spans="1:5" ht="19.5" thickBot="1" x14ac:dyDescent="0.5">
      <c r="A55" s="11">
        <v>1392</v>
      </c>
      <c r="B55" s="13">
        <v>1257618</v>
      </c>
      <c r="C55" s="16">
        <v>479</v>
      </c>
      <c r="D55" s="14">
        <f t="shared" si="0"/>
        <v>2625.507306889353</v>
      </c>
      <c r="E55" s="4"/>
    </row>
    <row r="56" spans="1:5" ht="19.5" thickBot="1" x14ac:dyDescent="0.5">
      <c r="A56" s="11">
        <v>1393</v>
      </c>
      <c r="B56" s="13">
        <v>1225192</v>
      </c>
      <c r="C56" s="16">
        <v>537</v>
      </c>
      <c r="D56" s="14">
        <f t="shared" si="0"/>
        <v>2281.5493482309125</v>
      </c>
      <c r="E56" s="4"/>
    </row>
    <row r="57" spans="1:5" ht="19.5" thickBot="1" x14ac:dyDescent="0.5">
      <c r="A57" s="11">
        <v>1394</v>
      </c>
      <c r="B57" s="13">
        <v>1214277</v>
      </c>
      <c r="C57" s="16">
        <v>543</v>
      </c>
      <c r="D57" s="14">
        <f t="shared" si="0"/>
        <v>2236.2375690607737</v>
      </c>
      <c r="E57" s="4"/>
    </row>
    <row r="58" spans="1:5" ht="19.5" thickBot="1" x14ac:dyDescent="0.5">
      <c r="A58" s="11">
        <v>1395</v>
      </c>
      <c r="B58" s="13">
        <v>1192417</v>
      </c>
      <c r="C58" s="16">
        <v>548</v>
      </c>
      <c r="D58" s="14">
        <f t="shared" si="0"/>
        <v>2175.9434306569342</v>
      </c>
      <c r="E58" s="4"/>
    </row>
    <row r="59" spans="1:5" ht="19.5" thickBot="1" x14ac:dyDescent="0.5">
      <c r="A59" s="11">
        <v>1396</v>
      </c>
      <c r="B59" s="13">
        <v>1212903</v>
      </c>
      <c r="C59" s="16">
        <v>556</v>
      </c>
      <c r="D59" s="14">
        <f t="shared" si="0"/>
        <v>2181.4802158273383</v>
      </c>
      <c r="E59" s="4"/>
    </row>
    <row r="60" spans="1:5" ht="19.5" thickBot="1" x14ac:dyDescent="0.5">
      <c r="A60" s="11">
        <v>1397</v>
      </c>
      <c r="B60" s="13">
        <v>1299981</v>
      </c>
      <c r="C60" s="16">
        <v>558</v>
      </c>
      <c r="D60" s="14">
        <f t="shared" si="0"/>
        <v>2329.7150537634407</v>
      </c>
      <c r="E60" s="4"/>
    </row>
    <row r="61" spans="1:5" ht="21.75" customHeight="1" thickBot="1" x14ac:dyDescent="0.8">
      <c r="A61" s="12">
        <v>1398</v>
      </c>
      <c r="B61" s="13">
        <v>1317540</v>
      </c>
      <c r="C61" s="16">
        <v>558</v>
      </c>
      <c r="D61" s="14">
        <f t="shared" si="0"/>
        <v>2361.1827956989246</v>
      </c>
      <c r="E61" s="7"/>
    </row>
    <row r="62" spans="1:5" ht="19.5" thickBot="1" x14ac:dyDescent="0.5">
      <c r="A62" s="11">
        <v>1399</v>
      </c>
      <c r="B62" s="13">
        <v>1304933</v>
      </c>
      <c r="C62" s="16">
        <v>558</v>
      </c>
      <c r="D62" s="14">
        <f t="shared" si="0"/>
        <v>2338.5896057347672</v>
      </c>
    </row>
    <row r="63" spans="1:5" ht="21.75" thickBot="1" x14ac:dyDescent="0.5">
      <c r="A63" s="12">
        <v>1400</v>
      </c>
      <c r="B63" s="13">
        <v>1299584</v>
      </c>
      <c r="C63" s="16">
        <v>558</v>
      </c>
      <c r="D63" s="14">
        <f t="shared" si="0"/>
        <v>2329.0035842293905</v>
      </c>
    </row>
    <row r="64" spans="1:5" ht="19.5" thickBot="1" x14ac:dyDescent="0.5">
      <c r="A64" s="36">
        <v>1401</v>
      </c>
      <c r="B64" s="13">
        <v>1316723</v>
      </c>
      <c r="C64" s="16">
        <v>560</v>
      </c>
      <c r="D64" s="14">
        <f t="shared" si="0"/>
        <v>2351.2910714285713</v>
      </c>
    </row>
    <row r="65" spans="1:4" ht="19.5" thickBot="1" x14ac:dyDescent="0.5">
      <c r="A65" s="36">
        <v>1402</v>
      </c>
      <c r="B65" s="13">
        <v>1362054</v>
      </c>
      <c r="C65" s="16">
        <v>560</v>
      </c>
      <c r="D65" s="14">
        <f t="shared" si="0"/>
        <v>2432.2392857142859</v>
      </c>
    </row>
  </sheetData>
  <mergeCells count="1">
    <mergeCell ref="A1:D1"/>
  </mergeCells>
  <printOptions horizontalCentered="1" verticalCentered="1"/>
  <pageMargins left="0" right="0" top="0" bottom="0" header="0" footer="0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01485-B8E9-4EF5-ABDC-CC74C5AB8517}">
  <sheetPr>
    <tabColor rgb="FF00B050"/>
  </sheetPr>
  <dimension ref="A1:I106"/>
  <sheetViews>
    <sheetView rightToLeft="1" view="pageBreakPreview" topLeftCell="A85" zoomScaleNormal="100" zoomScaleSheetLayoutView="100" workbookViewId="0">
      <selection activeCell="N21" sqref="N21"/>
    </sheetView>
  </sheetViews>
  <sheetFormatPr defaultColWidth="10.42578125" defaultRowHeight="18.75" x14ac:dyDescent="0.45"/>
  <cols>
    <col min="1" max="1" width="15" style="44" customWidth="1"/>
    <col min="2" max="4" width="26.85546875" style="44" customWidth="1"/>
    <col min="5" max="5" width="10.28515625" style="44" customWidth="1"/>
    <col min="6" max="242" width="9.140625" style="44" customWidth="1"/>
    <col min="243" max="243" width="5.5703125" style="44" bestFit="1" customWidth="1"/>
    <col min="244" max="244" width="11.28515625" style="44" customWidth="1"/>
    <col min="245" max="245" width="8.7109375" style="44" bestFit="1" customWidth="1"/>
    <col min="246" max="246" width="12.140625" style="44" bestFit="1" customWidth="1"/>
    <col min="247" max="248" width="7.85546875" style="44" bestFit="1" customWidth="1"/>
    <col min="249" max="16384" width="10.42578125" style="44"/>
  </cols>
  <sheetData>
    <row r="1" spans="1:9" ht="24.75" thickBot="1" x14ac:dyDescent="0.5">
      <c r="A1" s="123" t="s">
        <v>109</v>
      </c>
      <c r="B1" s="123"/>
      <c r="C1" s="123"/>
      <c r="D1" s="123"/>
      <c r="E1" s="106"/>
      <c r="F1" s="106"/>
      <c r="G1" s="106"/>
      <c r="H1" s="106"/>
      <c r="I1" s="106"/>
    </row>
    <row r="2" spans="1:9" ht="48.75" thickBot="1" x14ac:dyDescent="0.5">
      <c r="A2" s="45" t="s">
        <v>3</v>
      </c>
      <c r="B2" s="45" t="s">
        <v>46</v>
      </c>
      <c r="C2" s="45" t="s">
        <v>36</v>
      </c>
      <c r="D2" s="45" t="s">
        <v>55</v>
      </c>
    </row>
    <row r="3" spans="1:9" ht="21.75" customHeight="1" thickBot="1" x14ac:dyDescent="0.5">
      <c r="A3" s="46">
        <v>1340</v>
      </c>
      <c r="B3" s="47">
        <v>306130</v>
      </c>
      <c r="C3" s="48">
        <v>6295</v>
      </c>
      <c r="D3" s="49">
        <f t="shared" ref="D3:D98" si="0">B3/C3</f>
        <v>48.630659253375697</v>
      </c>
    </row>
    <row r="4" spans="1:9" ht="21.75" customHeight="1" thickBot="1" x14ac:dyDescent="0.5">
      <c r="A4" s="46">
        <v>1341</v>
      </c>
      <c r="B4" s="47">
        <v>309596</v>
      </c>
      <c r="C4" s="48">
        <v>7126</v>
      </c>
      <c r="D4" s="49">
        <f t="shared" si="0"/>
        <v>43.445972495088405</v>
      </c>
      <c r="E4" s="4">
        <f>B4/B3</f>
        <v>1.0113219873909778</v>
      </c>
      <c r="F4" s="4">
        <f>C4/C3</f>
        <v>1.1320095313741065</v>
      </c>
    </row>
    <row r="5" spans="1:9" ht="21.75" customHeight="1" thickBot="1" x14ac:dyDescent="0.5">
      <c r="A5" s="46">
        <v>1342</v>
      </c>
      <c r="B5" s="47">
        <v>312614</v>
      </c>
      <c r="C5" s="48">
        <v>9045</v>
      </c>
      <c r="D5" s="49">
        <f t="shared" si="0"/>
        <v>34.562078496406855</v>
      </c>
      <c r="E5" s="4">
        <f>B5/B4</f>
        <v>1.0097481879610848</v>
      </c>
      <c r="F5" s="4">
        <f>C5/C4</f>
        <v>1.2692955374684254</v>
      </c>
    </row>
    <row r="6" spans="1:9" ht="21.75" customHeight="1" thickBot="1" x14ac:dyDescent="0.5">
      <c r="A6" s="46">
        <v>1343</v>
      </c>
      <c r="B6" s="47">
        <v>329026</v>
      </c>
      <c r="C6" s="48">
        <v>10369</v>
      </c>
      <c r="D6" s="49">
        <f t="shared" si="0"/>
        <v>31.731700260391552</v>
      </c>
      <c r="E6" s="4">
        <f t="shared" ref="E6:F12" si="1">B6/B5</f>
        <v>1.0524992482742295</v>
      </c>
      <c r="F6" s="4">
        <f t="shared" si="1"/>
        <v>1.1463792150359315</v>
      </c>
    </row>
    <row r="7" spans="1:9" ht="21.75" customHeight="1" thickBot="1" x14ac:dyDescent="0.5">
      <c r="A7" s="46">
        <v>1344</v>
      </c>
      <c r="B7" s="47">
        <v>394813</v>
      </c>
      <c r="C7" s="48">
        <v>14201</v>
      </c>
      <c r="D7" s="49">
        <f t="shared" si="0"/>
        <v>27.801774522920923</v>
      </c>
      <c r="E7" s="4">
        <f t="shared" si="1"/>
        <v>1.1999446852224445</v>
      </c>
      <c r="F7" s="4">
        <f t="shared" si="1"/>
        <v>1.3695631208409682</v>
      </c>
    </row>
    <row r="8" spans="1:9" ht="21.75" customHeight="1" thickBot="1" x14ac:dyDescent="0.5">
      <c r="A8" s="46">
        <v>1345</v>
      </c>
      <c r="B8" s="47">
        <v>451578</v>
      </c>
      <c r="C8" s="48">
        <v>21676</v>
      </c>
      <c r="D8" s="49">
        <f t="shared" si="0"/>
        <v>20.833087285477024</v>
      </c>
      <c r="E8" s="4">
        <f t="shared" si="1"/>
        <v>1.1437769273048253</v>
      </c>
      <c r="F8" s="4">
        <f t="shared" si="1"/>
        <v>1.5263713822970213</v>
      </c>
    </row>
    <row r="9" spans="1:9" ht="21.75" customHeight="1" thickBot="1" x14ac:dyDescent="0.5">
      <c r="A9" s="46">
        <v>1346</v>
      </c>
      <c r="B9" s="47">
        <v>539862</v>
      </c>
      <c r="C9" s="48">
        <v>26194</v>
      </c>
      <c r="D9" s="49">
        <f t="shared" si="0"/>
        <v>20.61013972665496</v>
      </c>
      <c r="E9" s="4">
        <f t="shared" si="1"/>
        <v>1.1955011094428869</v>
      </c>
      <c r="F9" s="4">
        <f t="shared" si="1"/>
        <v>1.2084332902749584</v>
      </c>
    </row>
    <row r="10" spans="1:9" ht="21.75" customHeight="1" thickBot="1" x14ac:dyDescent="0.5">
      <c r="A10" s="46">
        <v>1347</v>
      </c>
      <c r="B10" s="47">
        <v>627017</v>
      </c>
      <c r="C10" s="48">
        <v>32691</v>
      </c>
      <c r="D10" s="49">
        <f t="shared" si="0"/>
        <v>19.180110733841119</v>
      </c>
      <c r="E10" s="4">
        <f t="shared" si="1"/>
        <v>1.1614394048849521</v>
      </c>
      <c r="F10" s="4">
        <f t="shared" si="1"/>
        <v>1.2480339008933343</v>
      </c>
    </row>
    <row r="11" spans="1:9" ht="21.75" customHeight="1" thickBot="1" x14ac:dyDescent="0.5">
      <c r="A11" s="46">
        <v>1348</v>
      </c>
      <c r="B11" s="47">
        <v>683496</v>
      </c>
      <c r="C11" s="48">
        <v>36257</v>
      </c>
      <c r="D11" s="49">
        <f t="shared" si="0"/>
        <v>18.851421794412115</v>
      </c>
      <c r="E11" s="4">
        <f t="shared" si="1"/>
        <v>1.0900757076761873</v>
      </c>
      <c r="F11" s="4">
        <f t="shared" si="1"/>
        <v>1.1090820103392371</v>
      </c>
    </row>
    <row r="12" spans="1:9" ht="21.75" customHeight="1" thickBot="1" x14ac:dyDescent="0.5">
      <c r="A12" s="46">
        <v>1349</v>
      </c>
      <c r="B12" s="47">
        <v>732017</v>
      </c>
      <c r="C12" s="48">
        <v>41332</v>
      </c>
      <c r="D12" s="49">
        <f t="shared" si="0"/>
        <v>17.710660021291009</v>
      </c>
      <c r="E12" s="4">
        <f t="shared" si="1"/>
        <v>1.0709894425131969</v>
      </c>
      <c r="F12" s="4">
        <f t="shared" si="1"/>
        <v>1.1399729707366852</v>
      </c>
    </row>
    <row r="13" spans="1:9" s="1" customFormat="1" ht="21.75" customHeight="1" thickBot="1" x14ac:dyDescent="0.6">
      <c r="A13" s="25" t="s">
        <v>76</v>
      </c>
      <c r="B13" s="69">
        <f>GEOMEAN(E4:E12)-1</f>
        <v>0.10171272068408066</v>
      </c>
      <c r="C13" s="69">
        <f>GEOMEAN(F4:F12)-1</f>
        <v>0.23256569515707137</v>
      </c>
      <c r="D13" s="86" t="s">
        <v>85</v>
      </c>
      <c r="E13" s="4"/>
    </row>
    <row r="14" spans="1:9" s="1" customFormat="1" ht="21.75" customHeight="1" x14ac:dyDescent="0.55000000000000004">
      <c r="A14" s="87"/>
      <c r="B14" s="87"/>
      <c r="C14" s="87"/>
      <c r="D14" s="87"/>
      <c r="E14" s="87"/>
      <c r="F14" s="87"/>
    </row>
    <row r="15" spans="1:9" s="1" customFormat="1" ht="21.75" customHeight="1" x14ac:dyDescent="0.55000000000000004">
      <c r="A15" s="87"/>
      <c r="B15" s="87"/>
      <c r="C15" s="87"/>
      <c r="D15" s="87"/>
      <c r="E15" s="87"/>
      <c r="F15" s="87"/>
    </row>
    <row r="16" spans="1:9" s="1" customFormat="1" ht="21.75" customHeight="1" x14ac:dyDescent="0.55000000000000004">
      <c r="A16" s="87"/>
      <c r="B16" s="87"/>
      <c r="C16" s="87"/>
      <c r="D16" s="87"/>
      <c r="E16" s="87"/>
      <c r="F16" s="87"/>
    </row>
    <row r="17" spans="1:6" s="1" customFormat="1" ht="9" customHeight="1" x14ac:dyDescent="0.55000000000000004">
      <c r="A17" s="87"/>
      <c r="B17" s="87"/>
      <c r="C17" s="87"/>
      <c r="D17" s="87"/>
      <c r="E17" s="87"/>
      <c r="F17" s="87"/>
    </row>
    <row r="18" spans="1:6" ht="24.75" thickBot="1" x14ac:dyDescent="0.5">
      <c r="A18" s="127" t="s">
        <v>110</v>
      </c>
      <c r="B18" s="127"/>
      <c r="C18" s="127"/>
      <c r="D18" s="127"/>
    </row>
    <row r="19" spans="1:6" ht="48.75" thickBot="1" x14ac:dyDescent="0.5">
      <c r="A19" s="45" t="s">
        <v>3</v>
      </c>
      <c r="B19" s="45" t="s">
        <v>46</v>
      </c>
      <c r="C19" s="45" t="s">
        <v>36</v>
      </c>
      <c r="D19" s="45" t="s">
        <v>55</v>
      </c>
    </row>
    <row r="20" spans="1:6" ht="21.75" customHeight="1" thickBot="1" x14ac:dyDescent="0.5">
      <c r="A20" s="46">
        <v>1350</v>
      </c>
      <c r="B20" s="47">
        <v>833218</v>
      </c>
      <c r="C20" s="48">
        <v>50649</v>
      </c>
      <c r="D20" s="49">
        <f t="shared" si="0"/>
        <v>16.450828249323777</v>
      </c>
      <c r="E20" s="4">
        <f>B20/B12</f>
        <v>1.1382495215275055</v>
      </c>
      <c r="F20" s="4">
        <f>C20/C12</f>
        <v>1.2254185618890931</v>
      </c>
    </row>
    <row r="21" spans="1:6" ht="21.75" customHeight="1" thickBot="1" x14ac:dyDescent="0.5">
      <c r="A21" s="46">
        <v>1351</v>
      </c>
      <c r="B21" s="47">
        <v>1001323</v>
      </c>
      <c r="C21" s="48">
        <v>79722</v>
      </c>
      <c r="D21" s="49">
        <f t="shared" si="0"/>
        <v>12.560184139886104</v>
      </c>
      <c r="E21" s="4">
        <f>B21/B20</f>
        <v>1.2017539227429077</v>
      </c>
      <c r="F21" s="4">
        <f>C21/C20</f>
        <v>1.5740093585263282</v>
      </c>
    </row>
    <row r="22" spans="1:6" ht="21.75" customHeight="1" thickBot="1" x14ac:dyDescent="0.5">
      <c r="A22" s="46">
        <v>1352</v>
      </c>
      <c r="B22" s="47">
        <v>1122393</v>
      </c>
      <c r="C22" s="48">
        <v>96352</v>
      </c>
      <c r="D22" s="49">
        <f t="shared" si="0"/>
        <v>11.648881185652607</v>
      </c>
      <c r="E22" s="4">
        <f t="shared" ref="E22:F29" si="2">B22/B21</f>
        <v>1.1209100360223425</v>
      </c>
      <c r="F22" s="4">
        <f t="shared" si="2"/>
        <v>1.2085998845989814</v>
      </c>
    </row>
    <row r="23" spans="1:6" ht="21.75" customHeight="1" thickBot="1" x14ac:dyDescent="0.5">
      <c r="A23" s="46">
        <v>1353</v>
      </c>
      <c r="B23" s="47">
        <v>1289151</v>
      </c>
      <c r="C23" s="48">
        <v>113976</v>
      </c>
      <c r="D23" s="49">
        <f t="shared" si="0"/>
        <v>11.310723310170562</v>
      </c>
      <c r="E23" s="4">
        <f t="shared" si="2"/>
        <v>1.148573627953845</v>
      </c>
      <c r="F23" s="4">
        <f t="shared" si="2"/>
        <v>1.182912653603454</v>
      </c>
    </row>
    <row r="24" spans="1:6" ht="21.75" customHeight="1" thickBot="1" x14ac:dyDescent="0.5">
      <c r="A24" s="46">
        <v>1354</v>
      </c>
      <c r="B24" s="47">
        <v>1520133</v>
      </c>
      <c r="C24" s="48">
        <v>134145</v>
      </c>
      <c r="D24" s="49">
        <f t="shared" si="0"/>
        <v>11.332013865593201</v>
      </c>
      <c r="E24" s="4">
        <f t="shared" si="2"/>
        <v>1.1791737352722838</v>
      </c>
      <c r="F24" s="4">
        <f t="shared" si="2"/>
        <v>1.1769583070120024</v>
      </c>
    </row>
    <row r="25" spans="1:6" ht="21.75" customHeight="1" thickBot="1" x14ac:dyDescent="0.5">
      <c r="A25" s="46">
        <v>1355</v>
      </c>
      <c r="B25" s="47">
        <v>1687285</v>
      </c>
      <c r="C25" s="48">
        <v>150689</v>
      </c>
      <c r="D25" s="49">
        <f t="shared" si="0"/>
        <v>11.197134495550438</v>
      </c>
      <c r="E25" s="4">
        <f t="shared" si="2"/>
        <v>1.1099587996576616</v>
      </c>
      <c r="F25" s="4">
        <f t="shared" si="2"/>
        <v>1.123329233292333</v>
      </c>
    </row>
    <row r="26" spans="1:6" ht="21.75" customHeight="1" thickBot="1" x14ac:dyDescent="0.5">
      <c r="A26" s="46">
        <v>1356</v>
      </c>
      <c r="B26" s="47">
        <v>1764015</v>
      </c>
      <c r="C26" s="48">
        <v>170492</v>
      </c>
      <c r="D26" s="49">
        <f t="shared" si="0"/>
        <v>10.346614503906341</v>
      </c>
      <c r="E26" s="4">
        <f t="shared" si="2"/>
        <v>1.0454754235354431</v>
      </c>
      <c r="F26" s="4">
        <f t="shared" si="2"/>
        <v>1.1314163608491661</v>
      </c>
    </row>
    <row r="27" spans="1:6" ht="21.75" customHeight="1" thickBot="1" x14ac:dyDescent="0.5">
      <c r="A27" s="46">
        <v>1357</v>
      </c>
      <c r="B27" s="47">
        <v>1810021</v>
      </c>
      <c r="C27" s="48">
        <v>187093</v>
      </c>
      <c r="D27" s="49">
        <f t="shared" si="0"/>
        <v>9.6744453293281953</v>
      </c>
      <c r="E27" s="4">
        <f t="shared" si="2"/>
        <v>1.0260802770951494</v>
      </c>
      <c r="F27" s="4">
        <f t="shared" si="2"/>
        <v>1.0973711376486874</v>
      </c>
    </row>
    <row r="28" spans="1:6" ht="21.75" customHeight="1" thickBot="1" x14ac:dyDescent="0.5">
      <c r="A28" s="46">
        <v>1358</v>
      </c>
      <c r="B28" s="47">
        <v>1695383</v>
      </c>
      <c r="C28" s="48">
        <v>178845</v>
      </c>
      <c r="D28" s="49">
        <f t="shared" si="0"/>
        <v>9.4796220190667899</v>
      </c>
      <c r="E28" s="4">
        <f t="shared" si="2"/>
        <v>0.93666482322580791</v>
      </c>
      <c r="F28" s="4">
        <f t="shared" si="2"/>
        <v>0.95591497276755411</v>
      </c>
    </row>
    <row r="29" spans="1:6" ht="21.75" customHeight="1" thickBot="1" x14ac:dyDescent="0.5">
      <c r="A29" s="46">
        <v>1359</v>
      </c>
      <c r="B29" s="47">
        <v>1724680</v>
      </c>
      <c r="C29" s="48">
        <v>197325</v>
      </c>
      <c r="D29" s="49">
        <f t="shared" si="0"/>
        <v>8.7403015330039278</v>
      </c>
      <c r="E29" s="4">
        <f t="shared" si="2"/>
        <v>1.0172804611111472</v>
      </c>
      <c r="F29" s="4">
        <f t="shared" si="2"/>
        <v>1.1033296989012833</v>
      </c>
    </row>
    <row r="30" spans="1:6" s="1" customFormat="1" ht="21.75" customHeight="1" thickBot="1" x14ac:dyDescent="0.6">
      <c r="A30" s="25" t="s">
        <v>76</v>
      </c>
      <c r="B30" s="69">
        <f>GEOMEAN(E21:E29)-1</f>
        <v>8.4190362926766182E-2</v>
      </c>
      <c r="C30" s="69">
        <f>GEOMEAN(F21:F29)-1</f>
        <v>0.16311718029838529</v>
      </c>
      <c r="D30" s="86" t="s">
        <v>85</v>
      </c>
      <c r="E30" s="4"/>
    </row>
    <row r="31" spans="1:6" s="1" customFormat="1" ht="21.75" customHeight="1" x14ac:dyDescent="0.55000000000000004">
      <c r="A31" s="87"/>
      <c r="B31" s="87"/>
      <c r="C31" s="87"/>
      <c r="D31" s="87"/>
      <c r="E31" s="87"/>
      <c r="F31" s="87"/>
    </row>
    <row r="32" spans="1:6" s="1" customFormat="1" ht="21.75" customHeight="1" x14ac:dyDescent="0.55000000000000004">
      <c r="A32" s="87"/>
      <c r="B32" s="87"/>
      <c r="C32" s="87"/>
      <c r="D32" s="87"/>
      <c r="E32" s="87"/>
      <c r="F32" s="87"/>
    </row>
    <row r="33" spans="1:6" s="1" customFormat="1" ht="21.75" customHeight="1" x14ac:dyDescent="0.55000000000000004">
      <c r="A33" s="87"/>
      <c r="B33" s="87"/>
      <c r="C33" s="87"/>
      <c r="D33" s="87"/>
      <c r="E33" s="87"/>
      <c r="F33" s="87"/>
    </row>
    <row r="34" spans="1:6" s="1" customFormat="1" ht="21.75" customHeight="1" x14ac:dyDescent="0.55000000000000004">
      <c r="A34" s="87"/>
      <c r="B34" s="87"/>
      <c r="C34" s="87"/>
      <c r="D34" s="87"/>
      <c r="E34" s="87"/>
      <c r="F34" s="87"/>
    </row>
    <row r="35" spans="1:6" ht="24.75" thickBot="1" x14ac:dyDescent="0.5">
      <c r="A35" s="127" t="s">
        <v>111</v>
      </c>
      <c r="B35" s="127"/>
      <c r="C35" s="127"/>
      <c r="D35" s="127"/>
    </row>
    <row r="36" spans="1:6" ht="48.75" thickBot="1" x14ac:dyDescent="0.5">
      <c r="A36" s="45" t="s">
        <v>3</v>
      </c>
      <c r="B36" s="45" t="s">
        <v>46</v>
      </c>
      <c r="C36" s="45" t="s">
        <v>36</v>
      </c>
      <c r="D36" s="45" t="s">
        <v>55</v>
      </c>
    </row>
    <row r="37" spans="1:6" ht="21.75" customHeight="1" thickBot="1" x14ac:dyDescent="0.5">
      <c r="A37" s="46">
        <v>1360</v>
      </c>
      <c r="B37" s="47">
        <v>1743151</v>
      </c>
      <c r="C37" s="48">
        <v>204515</v>
      </c>
      <c r="D37" s="49">
        <f t="shared" si="0"/>
        <v>8.523340586265066</v>
      </c>
      <c r="E37" s="4">
        <f>B37/B29</f>
        <v>1.0107098128348446</v>
      </c>
      <c r="F37" s="4">
        <f>C37/C29</f>
        <v>1.0364373495502344</v>
      </c>
    </row>
    <row r="38" spans="1:6" ht="21.75" customHeight="1" thickBot="1" x14ac:dyDescent="0.5">
      <c r="A38" s="46">
        <v>1361</v>
      </c>
      <c r="B38" s="47">
        <v>1754554</v>
      </c>
      <c r="C38" s="48">
        <v>209146</v>
      </c>
      <c r="D38" s="49">
        <f t="shared" si="0"/>
        <v>8.389134862727472</v>
      </c>
      <c r="E38" s="4">
        <f>B38/B37</f>
        <v>1.0065416019610465</v>
      </c>
      <c r="F38" s="4">
        <f>C38/C37</f>
        <v>1.0226438158570277</v>
      </c>
    </row>
    <row r="39" spans="1:6" ht="21.75" customHeight="1" thickBot="1" x14ac:dyDescent="0.5">
      <c r="A39" s="46">
        <v>1362</v>
      </c>
      <c r="B39" s="47">
        <v>1969644</v>
      </c>
      <c r="C39" s="48">
        <v>214050</v>
      </c>
      <c r="D39" s="49">
        <f t="shared" si="0"/>
        <v>9.201793973370707</v>
      </c>
      <c r="E39" s="4">
        <f t="shared" ref="E39:F46" si="3">B39/B38</f>
        <v>1.1225895583720991</v>
      </c>
      <c r="F39" s="4">
        <f t="shared" si="3"/>
        <v>1.0234477350750193</v>
      </c>
    </row>
    <row r="40" spans="1:6" ht="21.75" customHeight="1" thickBot="1" x14ac:dyDescent="0.5">
      <c r="A40" s="46">
        <v>1363</v>
      </c>
      <c r="B40" s="47">
        <v>2114886</v>
      </c>
      <c r="C40" s="48">
        <v>238693</v>
      </c>
      <c r="D40" s="49">
        <f t="shared" si="0"/>
        <v>8.8602765895941644</v>
      </c>
      <c r="E40" s="4">
        <f t="shared" si="3"/>
        <v>1.073740229198779</v>
      </c>
      <c r="F40" s="4">
        <f t="shared" si="3"/>
        <v>1.115127306704041</v>
      </c>
    </row>
    <row r="41" spans="1:6" ht="21.75" customHeight="1" thickBot="1" x14ac:dyDescent="0.5">
      <c r="A41" s="46">
        <v>1364</v>
      </c>
      <c r="B41" s="47">
        <v>2216188</v>
      </c>
      <c r="C41" s="48">
        <v>263302</v>
      </c>
      <c r="D41" s="49">
        <f t="shared" si="0"/>
        <v>8.4169053026562661</v>
      </c>
      <c r="E41" s="4">
        <f t="shared" si="3"/>
        <v>1.0478995085314291</v>
      </c>
      <c r="F41" s="4">
        <f t="shared" si="3"/>
        <v>1.1030989597516476</v>
      </c>
    </row>
    <row r="42" spans="1:6" ht="21.75" customHeight="1" thickBot="1" x14ac:dyDescent="0.5">
      <c r="A42" s="46">
        <v>1365</v>
      </c>
      <c r="B42" s="47">
        <v>1947023</v>
      </c>
      <c r="C42" s="48">
        <v>246941</v>
      </c>
      <c r="D42" s="49">
        <f t="shared" si="0"/>
        <v>7.8845675687714882</v>
      </c>
      <c r="E42" s="4">
        <f t="shared" si="3"/>
        <v>0.87854595368262978</v>
      </c>
      <c r="F42" s="4">
        <f t="shared" si="3"/>
        <v>0.93786222664468932</v>
      </c>
    </row>
    <row r="43" spans="1:6" ht="21.75" customHeight="1" thickBot="1" x14ac:dyDescent="0.5">
      <c r="A43" s="46">
        <v>1366</v>
      </c>
      <c r="B43" s="47">
        <v>2159149</v>
      </c>
      <c r="C43" s="48">
        <v>288633</v>
      </c>
      <c r="D43" s="49">
        <f t="shared" si="0"/>
        <v>7.4806033960080791</v>
      </c>
      <c r="E43" s="4">
        <f t="shared" si="3"/>
        <v>1.1089488927454889</v>
      </c>
      <c r="F43" s="4">
        <f t="shared" si="3"/>
        <v>1.1688338510008462</v>
      </c>
    </row>
    <row r="44" spans="1:6" ht="21.75" customHeight="1" thickBot="1" x14ac:dyDescent="0.5">
      <c r="A44" s="46">
        <v>1367</v>
      </c>
      <c r="B44" s="47">
        <v>2384228</v>
      </c>
      <c r="C44" s="48">
        <v>331532</v>
      </c>
      <c r="D44" s="49">
        <f t="shared" si="0"/>
        <v>7.191547120639938</v>
      </c>
      <c r="E44" s="4">
        <f t="shared" si="3"/>
        <v>1.1042443110688516</v>
      </c>
      <c r="F44" s="4">
        <f t="shared" si="3"/>
        <v>1.1486281887379475</v>
      </c>
    </row>
    <row r="45" spans="1:6" ht="21.75" customHeight="1" thickBot="1" x14ac:dyDescent="0.5">
      <c r="A45" s="46">
        <v>1368</v>
      </c>
      <c r="B45" s="47">
        <v>2696082</v>
      </c>
      <c r="C45" s="48">
        <v>382648</v>
      </c>
      <c r="D45" s="49">
        <f t="shared" si="0"/>
        <v>7.0458541531642656</v>
      </c>
      <c r="E45" s="4">
        <f t="shared" si="3"/>
        <v>1.1307987323360014</v>
      </c>
      <c r="F45" s="4">
        <f t="shared" si="3"/>
        <v>1.154181195178746</v>
      </c>
    </row>
    <row r="46" spans="1:6" ht="21.75" customHeight="1" thickBot="1" x14ac:dyDescent="0.5">
      <c r="A46" s="46">
        <v>1369</v>
      </c>
      <c r="B46" s="47">
        <v>2842107</v>
      </c>
      <c r="C46" s="48">
        <v>408278</v>
      </c>
      <c r="D46" s="49">
        <f t="shared" si="0"/>
        <v>6.96120535517466</v>
      </c>
      <c r="E46" s="4">
        <f t="shared" si="3"/>
        <v>1.0541619283093022</v>
      </c>
      <c r="F46" s="4">
        <f t="shared" si="3"/>
        <v>1.0669806192636575</v>
      </c>
    </row>
    <row r="47" spans="1:6" s="1" customFormat="1" ht="21.75" customHeight="1" thickBot="1" x14ac:dyDescent="0.6">
      <c r="A47" s="25" t="s">
        <v>76</v>
      </c>
      <c r="B47" s="69">
        <f>GEOMEAN(E38:E46)-1</f>
        <v>5.5819042441340727E-2</v>
      </c>
      <c r="C47" s="69">
        <f>GEOMEAN(F38:F46)-1</f>
        <v>7.9838926685347866E-2</v>
      </c>
      <c r="D47" s="86" t="s">
        <v>85</v>
      </c>
      <c r="E47" s="4"/>
    </row>
    <row r="48" spans="1:6" s="1" customFormat="1" ht="21.75" customHeight="1" x14ac:dyDescent="0.55000000000000004">
      <c r="A48" s="87"/>
      <c r="B48" s="87"/>
      <c r="C48" s="87"/>
      <c r="D48" s="87"/>
      <c r="E48" s="87"/>
      <c r="F48" s="87"/>
    </row>
    <row r="49" spans="1:6" s="1" customFormat="1" ht="21.75" customHeight="1" x14ac:dyDescent="0.55000000000000004">
      <c r="A49" s="87"/>
      <c r="B49" s="87"/>
      <c r="C49" s="87"/>
      <c r="D49" s="87"/>
      <c r="E49" s="87"/>
      <c r="F49" s="87"/>
    </row>
    <row r="50" spans="1:6" s="1" customFormat="1" ht="21.75" customHeight="1" x14ac:dyDescent="0.55000000000000004">
      <c r="A50" s="87"/>
      <c r="B50" s="87"/>
      <c r="C50" s="87"/>
      <c r="D50" s="87"/>
      <c r="E50" s="87"/>
      <c r="F50" s="87"/>
    </row>
    <row r="51" spans="1:6" s="1" customFormat="1" ht="21.75" customHeight="1" x14ac:dyDescent="0.55000000000000004">
      <c r="A51" s="87"/>
      <c r="B51" s="87"/>
      <c r="C51" s="87"/>
      <c r="D51" s="87"/>
      <c r="E51" s="87"/>
      <c r="F51" s="87"/>
    </row>
    <row r="52" spans="1:6" ht="24.75" thickBot="1" x14ac:dyDescent="0.5">
      <c r="A52" s="127" t="s">
        <v>112</v>
      </c>
      <c r="B52" s="127"/>
      <c r="C52" s="127"/>
      <c r="D52" s="127"/>
    </row>
    <row r="53" spans="1:6" ht="48.75" thickBot="1" x14ac:dyDescent="0.5">
      <c r="A53" s="45" t="s">
        <v>3</v>
      </c>
      <c r="B53" s="45" t="s">
        <v>46</v>
      </c>
      <c r="C53" s="45" t="s">
        <v>36</v>
      </c>
      <c r="D53" s="45" t="s">
        <v>55</v>
      </c>
    </row>
    <row r="54" spans="1:6" ht="21.75" customHeight="1" thickBot="1" x14ac:dyDescent="0.5">
      <c r="A54" s="46">
        <v>1370</v>
      </c>
      <c r="B54" s="47">
        <v>3134493</v>
      </c>
      <c r="C54" s="48">
        <v>441731</v>
      </c>
      <c r="D54" s="49">
        <f t="shared" si="0"/>
        <v>7.0959316869316398</v>
      </c>
      <c r="E54" s="4">
        <f>B54/B46</f>
        <v>1.1028764926865877</v>
      </c>
      <c r="F54" s="4">
        <f>C54/C46</f>
        <v>1.0819368175605837</v>
      </c>
    </row>
    <row r="55" spans="1:6" ht="21.75" customHeight="1" thickBot="1" x14ac:dyDescent="0.5">
      <c r="A55" s="46">
        <v>1371</v>
      </c>
      <c r="B55" s="47">
        <v>3326916</v>
      </c>
      <c r="C55" s="48">
        <v>467279</v>
      </c>
      <c r="D55" s="49">
        <f t="shared" si="0"/>
        <v>7.1197635673762356</v>
      </c>
      <c r="E55" s="4">
        <f>B55/B54</f>
        <v>1.0613888753300773</v>
      </c>
      <c r="F55" s="4">
        <f>C55/C54</f>
        <v>1.0578361038731716</v>
      </c>
    </row>
    <row r="56" spans="1:6" ht="21.75" customHeight="1" thickBot="1" x14ac:dyDescent="0.5">
      <c r="A56" s="46">
        <v>1372</v>
      </c>
      <c r="B56" s="47">
        <v>3539640</v>
      </c>
      <c r="C56" s="48">
        <v>499879</v>
      </c>
      <c r="D56" s="49">
        <f t="shared" si="0"/>
        <v>7.0809936004513094</v>
      </c>
      <c r="E56" s="4">
        <f t="shared" ref="E56:F63" si="4">B56/B55</f>
        <v>1.063940297861443</v>
      </c>
      <c r="F56" s="4">
        <f t="shared" si="4"/>
        <v>1.0697656004228737</v>
      </c>
    </row>
    <row r="57" spans="1:6" ht="21.75" customHeight="1" thickBot="1" x14ac:dyDescent="0.5">
      <c r="A57" s="46">
        <v>1373</v>
      </c>
      <c r="B57" s="47">
        <v>3820047</v>
      </c>
      <c r="C57" s="48">
        <v>558478</v>
      </c>
      <c r="D57" s="49">
        <f t="shared" si="0"/>
        <v>6.8401029225860288</v>
      </c>
      <c r="E57" s="4">
        <f t="shared" si="4"/>
        <v>1.0792190731260807</v>
      </c>
      <c r="F57" s="4">
        <f t="shared" si="4"/>
        <v>1.1172263687812451</v>
      </c>
    </row>
    <row r="58" spans="1:6" ht="21.75" customHeight="1" thickBot="1" x14ac:dyDescent="0.5">
      <c r="A58" s="46">
        <v>1374</v>
      </c>
      <c r="B58" s="47">
        <v>4117477</v>
      </c>
      <c r="C58" s="48">
        <v>614390</v>
      </c>
      <c r="D58" s="49">
        <f t="shared" si="0"/>
        <v>6.7017317990201661</v>
      </c>
      <c r="E58" s="4">
        <f t="shared" si="4"/>
        <v>1.0778602985774783</v>
      </c>
      <c r="F58" s="4">
        <f t="shared" si="4"/>
        <v>1.1001149552891967</v>
      </c>
    </row>
    <row r="59" spans="1:6" ht="21.75" customHeight="1" thickBot="1" x14ac:dyDescent="0.5">
      <c r="A59" s="46">
        <v>1375</v>
      </c>
      <c r="B59" s="47">
        <v>4364332</v>
      </c>
      <c r="C59" s="48">
        <v>660891</v>
      </c>
      <c r="D59" s="49">
        <f t="shared" si="0"/>
        <v>6.6037092349570505</v>
      </c>
      <c r="E59" s="4">
        <f t="shared" si="4"/>
        <v>1.0599529760579112</v>
      </c>
      <c r="F59" s="4">
        <f t="shared" si="4"/>
        <v>1.075686453230033</v>
      </c>
    </row>
    <row r="60" spans="1:6" ht="21.75" customHeight="1" thickBot="1" x14ac:dyDescent="0.5">
      <c r="A60" s="46">
        <v>1376</v>
      </c>
      <c r="B60" s="47">
        <v>4773968</v>
      </c>
      <c r="C60" s="48">
        <v>717476</v>
      </c>
      <c r="D60" s="49">
        <f t="shared" si="0"/>
        <v>6.6538365046356951</v>
      </c>
      <c r="E60" s="4">
        <f t="shared" si="4"/>
        <v>1.0938599538256943</v>
      </c>
      <c r="F60" s="4">
        <f t="shared" si="4"/>
        <v>1.0856192624804999</v>
      </c>
    </row>
    <row r="61" spans="1:6" ht="21.75" customHeight="1" thickBot="1" x14ac:dyDescent="0.5">
      <c r="A61" s="46">
        <v>1377</v>
      </c>
      <c r="B61" s="47">
        <v>4900631</v>
      </c>
      <c r="C61" s="48">
        <v>764820</v>
      </c>
      <c r="D61" s="49">
        <f t="shared" si="0"/>
        <v>6.4075612562432989</v>
      </c>
      <c r="E61" s="4">
        <f t="shared" si="4"/>
        <v>1.0265320169720451</v>
      </c>
      <c r="F61" s="4">
        <f t="shared" si="4"/>
        <v>1.0659868762160685</v>
      </c>
    </row>
    <row r="62" spans="1:6" ht="21.75" customHeight="1" thickBot="1" x14ac:dyDescent="0.5">
      <c r="A62" s="46">
        <v>1378</v>
      </c>
      <c r="B62" s="47">
        <v>5013288</v>
      </c>
      <c r="C62" s="48">
        <v>778262</v>
      </c>
      <c r="D62" s="49">
        <f t="shared" si="0"/>
        <v>6.4416456154868156</v>
      </c>
      <c r="E62" s="4">
        <f t="shared" si="4"/>
        <v>1.0229882641643495</v>
      </c>
      <c r="F62" s="4">
        <f t="shared" si="4"/>
        <v>1.017575377212939</v>
      </c>
    </row>
    <row r="63" spans="1:6" ht="21.75" customHeight="1" thickBot="1" x14ac:dyDescent="0.5">
      <c r="A63" s="46">
        <v>1379</v>
      </c>
      <c r="B63" s="47">
        <v>5099687</v>
      </c>
      <c r="C63" s="48">
        <v>770302</v>
      </c>
      <c r="D63" s="49">
        <f t="shared" si="0"/>
        <v>6.6203735677695246</v>
      </c>
      <c r="E63" s="4">
        <f t="shared" si="4"/>
        <v>1.0172339989244583</v>
      </c>
      <c r="F63" s="4">
        <f t="shared" si="4"/>
        <v>0.98977208189530008</v>
      </c>
    </row>
    <row r="64" spans="1:6" s="1" customFormat="1" ht="21.75" customHeight="1" thickBot="1" x14ac:dyDescent="0.6">
      <c r="A64" s="25" t="s">
        <v>76</v>
      </c>
      <c r="B64" s="69">
        <f>GEOMEAN(E55:E63)-1</f>
        <v>5.5568073972959153E-2</v>
      </c>
      <c r="C64" s="69">
        <f>GEOMEAN(F55:F63)-1</f>
        <v>6.3735573056468375E-2</v>
      </c>
      <c r="D64" s="86" t="s">
        <v>85</v>
      </c>
      <c r="E64" s="4"/>
    </row>
    <row r="65" spans="1:6" s="1" customFormat="1" ht="21.75" customHeight="1" x14ac:dyDescent="0.55000000000000004">
      <c r="A65" s="87"/>
      <c r="B65" s="87"/>
      <c r="C65" s="87"/>
      <c r="D65" s="87"/>
      <c r="E65" s="87"/>
      <c r="F65" s="87"/>
    </row>
    <row r="66" spans="1:6" s="1" customFormat="1" ht="21.75" customHeight="1" x14ac:dyDescent="0.55000000000000004">
      <c r="A66" s="87"/>
      <c r="B66" s="87"/>
      <c r="C66" s="87"/>
      <c r="D66" s="87"/>
      <c r="E66" s="87"/>
      <c r="F66" s="87"/>
    </row>
    <row r="67" spans="1:6" s="1" customFormat="1" ht="21.75" customHeight="1" x14ac:dyDescent="0.55000000000000004">
      <c r="A67" s="87"/>
      <c r="B67" s="87"/>
      <c r="C67" s="87"/>
      <c r="D67" s="87"/>
      <c r="E67" s="87"/>
      <c r="F67" s="87"/>
    </row>
    <row r="68" spans="1:6" s="1" customFormat="1" ht="21.75" customHeight="1" x14ac:dyDescent="0.55000000000000004">
      <c r="A68" s="87"/>
      <c r="B68" s="87"/>
      <c r="C68" s="87"/>
      <c r="D68" s="87"/>
      <c r="E68" s="87"/>
      <c r="F68" s="87"/>
    </row>
    <row r="69" spans="1:6" ht="24.75" thickBot="1" x14ac:dyDescent="0.5">
      <c r="A69" s="127" t="s">
        <v>113</v>
      </c>
      <c r="B69" s="127"/>
      <c r="C69" s="127"/>
      <c r="D69" s="127"/>
    </row>
    <row r="70" spans="1:6" ht="48.75" thickBot="1" x14ac:dyDescent="0.5">
      <c r="A70" s="45" t="s">
        <v>3</v>
      </c>
      <c r="B70" s="45" t="s">
        <v>46</v>
      </c>
      <c r="C70" s="45" t="s">
        <v>36</v>
      </c>
      <c r="D70" s="45" t="s">
        <v>55</v>
      </c>
    </row>
    <row r="71" spans="1:6" ht="21.75" customHeight="1" thickBot="1" x14ac:dyDescent="0.5">
      <c r="A71" s="46">
        <v>1380</v>
      </c>
      <c r="B71" s="47">
        <v>5349925</v>
      </c>
      <c r="C71" s="48">
        <v>791920</v>
      </c>
      <c r="D71" s="49">
        <f t="shared" si="0"/>
        <v>6.755638195777351</v>
      </c>
      <c r="E71" s="4">
        <f>B71/B63</f>
        <v>1.0490692860169653</v>
      </c>
      <c r="F71" s="4">
        <f>C71/C63</f>
        <v>1.0280643176312667</v>
      </c>
    </row>
    <row r="72" spans="1:6" ht="21.75" customHeight="1" thickBot="1" x14ac:dyDescent="0.5">
      <c r="A72" s="46">
        <v>1381</v>
      </c>
      <c r="B72" s="47">
        <v>5591265</v>
      </c>
      <c r="C72" s="48">
        <v>904805</v>
      </c>
      <c r="D72" s="49">
        <f t="shared" si="0"/>
        <v>6.1795248699996135</v>
      </c>
      <c r="E72" s="4">
        <f>B72/B71</f>
        <v>1.0451109127698053</v>
      </c>
      <c r="F72" s="4">
        <f>C72/C71</f>
        <v>1.1425459642388121</v>
      </c>
    </row>
    <row r="73" spans="1:6" ht="21.75" customHeight="1" thickBot="1" x14ac:dyDescent="0.5">
      <c r="A73" s="46">
        <v>1382</v>
      </c>
      <c r="B73" s="47">
        <v>5878247</v>
      </c>
      <c r="C73" s="48">
        <v>960471</v>
      </c>
      <c r="D73" s="49">
        <f t="shared" si="0"/>
        <v>6.1201712493141383</v>
      </c>
      <c r="E73" s="4">
        <f t="shared" ref="E73:F80" si="5">B73/B72</f>
        <v>1.0513268464292069</v>
      </c>
      <c r="F73" s="4">
        <f t="shared" si="5"/>
        <v>1.0615226485264782</v>
      </c>
    </row>
    <row r="74" spans="1:6" ht="21.75" customHeight="1" thickBot="1" x14ac:dyDescent="0.5">
      <c r="A74" s="46">
        <v>1383</v>
      </c>
      <c r="B74" s="47">
        <v>6123839</v>
      </c>
      <c r="C74" s="48">
        <v>1003261</v>
      </c>
      <c r="D74" s="49">
        <f t="shared" si="0"/>
        <v>6.1039340709944874</v>
      </c>
      <c r="E74" s="4">
        <f t="shared" si="5"/>
        <v>1.0417798027200966</v>
      </c>
      <c r="F74" s="4">
        <f t="shared" si="5"/>
        <v>1.0445510588034412</v>
      </c>
    </row>
    <row r="75" spans="1:6" ht="21.75" customHeight="1" thickBot="1" x14ac:dyDescent="0.5">
      <c r="A75" s="46">
        <v>1384</v>
      </c>
      <c r="B75" s="47">
        <v>6417406</v>
      </c>
      <c r="C75" s="48">
        <v>1048566</v>
      </c>
      <c r="D75" s="49">
        <f t="shared" si="0"/>
        <v>6.1201736466755552</v>
      </c>
      <c r="E75" s="4">
        <f t="shared" si="5"/>
        <v>1.0479383928937387</v>
      </c>
      <c r="F75" s="4">
        <f t="shared" si="5"/>
        <v>1.0451577406078778</v>
      </c>
    </row>
    <row r="76" spans="1:6" ht="21.75" customHeight="1" thickBot="1" x14ac:dyDescent="0.5">
      <c r="A76" s="46">
        <v>1385</v>
      </c>
      <c r="B76" s="47">
        <v>6599278</v>
      </c>
      <c r="C76" s="48">
        <v>1183999</v>
      </c>
      <c r="D76" s="49">
        <f t="shared" si="0"/>
        <v>5.5737192345601647</v>
      </c>
      <c r="E76" s="4">
        <f t="shared" si="5"/>
        <v>1.0283404229060775</v>
      </c>
      <c r="F76" s="4">
        <f t="shared" si="5"/>
        <v>1.1291602054615542</v>
      </c>
    </row>
    <row r="77" spans="1:6" ht="21.75" customHeight="1" thickBot="1" x14ac:dyDescent="0.5">
      <c r="A77" s="46">
        <v>1386</v>
      </c>
      <c r="B77" s="47">
        <v>7445523</v>
      </c>
      <c r="C77" s="48">
        <v>1144437</v>
      </c>
      <c r="D77" s="49">
        <f t="shared" si="0"/>
        <v>6.5058391156524999</v>
      </c>
      <c r="E77" s="4">
        <f t="shared" si="5"/>
        <v>1.1282329673033928</v>
      </c>
      <c r="F77" s="4">
        <f t="shared" si="5"/>
        <v>0.96658612042746661</v>
      </c>
    </row>
    <row r="78" spans="1:6" ht="21.75" customHeight="1" thickBot="1" x14ac:dyDescent="0.5">
      <c r="A78" s="46">
        <v>1387</v>
      </c>
      <c r="B78" s="47">
        <v>7845992</v>
      </c>
      <c r="C78" s="48">
        <v>1309733</v>
      </c>
      <c r="D78" s="49">
        <f t="shared" si="0"/>
        <v>5.9905278404071671</v>
      </c>
      <c r="E78" s="4">
        <f t="shared" si="5"/>
        <v>1.0537865506560116</v>
      </c>
      <c r="F78" s="4">
        <f t="shared" si="5"/>
        <v>1.1444343375825843</v>
      </c>
    </row>
    <row r="79" spans="1:6" ht="21.75" customHeight="1" thickBot="1" x14ac:dyDescent="0.5">
      <c r="A79" s="46">
        <v>1388</v>
      </c>
      <c r="B79" s="47">
        <v>8143720</v>
      </c>
      <c r="C79" s="48">
        <v>1456757</v>
      </c>
      <c r="D79" s="49">
        <f t="shared" si="0"/>
        <v>5.5903077864050079</v>
      </c>
      <c r="E79" s="4">
        <f t="shared" si="5"/>
        <v>1.0379465082299344</v>
      </c>
      <c r="F79" s="4">
        <f t="shared" si="5"/>
        <v>1.1122549405107758</v>
      </c>
    </row>
    <row r="80" spans="1:6" ht="21.75" customHeight="1" thickBot="1" x14ac:dyDescent="0.5">
      <c r="A80" s="46">
        <v>1389</v>
      </c>
      <c r="B80" s="47">
        <v>8457866</v>
      </c>
      <c r="C80" s="48">
        <v>1187981</v>
      </c>
      <c r="D80" s="49">
        <f t="shared" si="0"/>
        <v>7.1195296894478952</v>
      </c>
      <c r="E80" s="4">
        <f t="shared" si="5"/>
        <v>1.0385752457108053</v>
      </c>
      <c r="F80" s="4">
        <f t="shared" si="5"/>
        <v>0.8154970252416841</v>
      </c>
    </row>
    <row r="81" spans="1:6" s="1" customFormat="1" ht="21.75" customHeight="1" thickBot="1" x14ac:dyDescent="0.6">
      <c r="A81" s="25" t="s">
        <v>76</v>
      </c>
      <c r="B81" s="69">
        <f>GEOMEAN(E72:E80)-1</f>
        <v>5.2207653144523913E-2</v>
      </c>
      <c r="C81" s="69">
        <f>GEOMEAN(F72:F80)-1</f>
        <v>4.6091800887345213E-2</v>
      </c>
      <c r="D81" s="86" t="s">
        <v>87</v>
      </c>
      <c r="E81" s="4"/>
    </row>
    <row r="82" spans="1:6" s="1" customFormat="1" ht="21.75" customHeight="1" x14ac:dyDescent="0.55000000000000004">
      <c r="A82" s="87"/>
      <c r="B82" s="87"/>
      <c r="C82" s="87"/>
      <c r="D82" s="87"/>
      <c r="E82" s="87"/>
      <c r="F82" s="87"/>
    </row>
    <row r="83" spans="1:6" s="1" customFormat="1" ht="21.75" customHeight="1" x14ac:dyDescent="0.55000000000000004">
      <c r="A83" s="87"/>
      <c r="B83" s="87"/>
      <c r="C83" s="87"/>
      <c r="D83" s="87"/>
      <c r="E83" s="87"/>
      <c r="F83" s="87"/>
    </row>
    <row r="84" spans="1:6" s="1" customFormat="1" ht="21.75" customHeight="1" x14ac:dyDescent="0.55000000000000004">
      <c r="A84" s="87"/>
      <c r="B84" s="87"/>
      <c r="C84" s="87"/>
      <c r="D84" s="87"/>
      <c r="E84" s="87"/>
      <c r="F84" s="87"/>
    </row>
    <row r="85" spans="1:6" s="1" customFormat="1" ht="21.75" customHeight="1" x14ac:dyDescent="0.55000000000000004">
      <c r="A85" s="87"/>
      <c r="B85" s="87"/>
      <c r="C85" s="87"/>
      <c r="D85" s="87"/>
      <c r="E85" s="87"/>
      <c r="F85" s="87"/>
    </row>
    <row r="86" spans="1:6" ht="24.75" thickBot="1" x14ac:dyDescent="0.5">
      <c r="A86" s="123" t="s">
        <v>152</v>
      </c>
      <c r="B86" s="123"/>
      <c r="C86" s="123"/>
      <c r="D86" s="123"/>
    </row>
    <row r="87" spans="1:6" ht="48.75" thickBot="1" x14ac:dyDescent="0.5">
      <c r="A87" s="45" t="s">
        <v>3</v>
      </c>
      <c r="B87" s="45" t="s">
        <v>46</v>
      </c>
      <c r="C87" s="45" t="s">
        <v>36</v>
      </c>
      <c r="D87" s="45" t="s">
        <v>55</v>
      </c>
    </row>
    <row r="88" spans="1:6" ht="21.75" customHeight="1" thickBot="1" x14ac:dyDescent="0.5">
      <c r="A88" s="46">
        <v>1390</v>
      </c>
      <c r="B88" s="47">
        <v>8644429</v>
      </c>
      <c r="C88" s="48">
        <v>1235700</v>
      </c>
      <c r="D88" s="49">
        <f t="shared" si="0"/>
        <v>6.9955725499716763</v>
      </c>
      <c r="E88" s="4">
        <f>B88/B80</f>
        <v>1.0220579280872977</v>
      </c>
      <c r="F88" s="4">
        <f>C88/C80</f>
        <v>1.0401681508374292</v>
      </c>
    </row>
    <row r="89" spans="1:6" ht="21.75" customHeight="1" thickBot="1" x14ac:dyDescent="0.5">
      <c r="A89" s="46">
        <v>1391</v>
      </c>
      <c r="B89" s="47">
        <v>8805936</v>
      </c>
      <c r="C89" s="48">
        <v>1194781</v>
      </c>
      <c r="D89" s="49">
        <f t="shared" si="0"/>
        <v>7.3703348144973848</v>
      </c>
      <c r="E89" s="4">
        <f>B89/B88</f>
        <v>1.0186833624291436</v>
      </c>
      <c r="F89" s="4">
        <f>C89/C88</f>
        <v>0.96688597556041112</v>
      </c>
    </row>
    <row r="90" spans="1:6" ht="21.75" customHeight="1" thickBot="1" x14ac:dyDescent="0.5">
      <c r="A90" s="46">
        <v>1392</v>
      </c>
      <c r="B90" s="47">
        <v>8882535</v>
      </c>
      <c r="C90" s="48">
        <v>1257618</v>
      </c>
      <c r="D90" s="49">
        <f t="shared" si="0"/>
        <v>7.0629833542458842</v>
      </c>
      <c r="E90" s="4">
        <f t="shared" ref="E90:F98" si="6">B90/B89</f>
        <v>1.0086985642412118</v>
      </c>
      <c r="F90" s="4">
        <f t="shared" si="6"/>
        <v>1.0525929019627864</v>
      </c>
    </row>
    <row r="91" spans="1:6" ht="21.75" customHeight="1" thickBot="1" x14ac:dyDescent="0.5">
      <c r="A91" s="46">
        <v>1393</v>
      </c>
      <c r="B91" s="47">
        <v>9256358</v>
      </c>
      <c r="C91" s="48">
        <v>1225192</v>
      </c>
      <c r="D91" s="49">
        <f t="shared" si="0"/>
        <v>7.5550264774827127</v>
      </c>
      <c r="E91" s="4">
        <f t="shared" si="6"/>
        <v>1.0420851705059422</v>
      </c>
      <c r="F91" s="4">
        <f t="shared" si="6"/>
        <v>0.97421633596211255</v>
      </c>
    </row>
    <row r="92" spans="1:6" ht="21.75" customHeight="1" thickBot="1" x14ac:dyDescent="0.5">
      <c r="A92" s="46">
        <v>1394</v>
      </c>
      <c r="B92" s="47">
        <v>9425071</v>
      </c>
      <c r="C92" s="48">
        <v>1214277</v>
      </c>
      <c r="D92" s="49">
        <f t="shared" si="0"/>
        <v>7.7618788793660753</v>
      </c>
      <c r="E92" s="4">
        <f t="shared" si="6"/>
        <v>1.0182267150859983</v>
      </c>
      <c r="F92" s="4">
        <f t="shared" si="6"/>
        <v>0.99109119223762476</v>
      </c>
    </row>
    <row r="93" spans="1:6" ht="21.75" customHeight="1" thickBot="1" x14ac:dyDescent="0.5">
      <c r="A93" s="46">
        <v>1395</v>
      </c>
      <c r="B93" s="47">
        <v>9408019</v>
      </c>
      <c r="C93" s="48">
        <v>1192417</v>
      </c>
      <c r="D93" s="49">
        <f t="shared" si="0"/>
        <v>7.8898732574258839</v>
      </c>
      <c r="E93" s="4">
        <f t="shared" si="6"/>
        <v>0.99819078285988505</v>
      </c>
      <c r="F93" s="4">
        <f t="shared" si="6"/>
        <v>0.98199751786453993</v>
      </c>
    </row>
    <row r="94" spans="1:6" ht="21.75" customHeight="1" thickBot="1" x14ac:dyDescent="0.5">
      <c r="A94" s="46">
        <v>1396</v>
      </c>
      <c r="B94" s="47">
        <v>9608020</v>
      </c>
      <c r="C94" s="48">
        <v>1212903</v>
      </c>
      <c r="D94" s="49">
        <f t="shared" si="0"/>
        <v>7.9215073258125344</v>
      </c>
      <c r="E94" s="4">
        <f t="shared" si="6"/>
        <v>1.0212585667609728</v>
      </c>
      <c r="F94" s="4">
        <f t="shared" si="6"/>
        <v>1.017180231412333</v>
      </c>
    </row>
    <row r="95" spans="1:6" ht="21.75" customHeight="1" thickBot="1" x14ac:dyDescent="0.5">
      <c r="A95" s="46">
        <v>1397</v>
      </c>
      <c r="B95" s="47">
        <v>9605188</v>
      </c>
      <c r="C95" s="48">
        <v>1299981</v>
      </c>
      <c r="D95" s="49">
        <f t="shared" si="0"/>
        <v>7.3887141427451635</v>
      </c>
      <c r="E95" s="4">
        <f t="shared" si="6"/>
        <v>0.99970524624220181</v>
      </c>
      <c r="F95" s="4">
        <f t="shared" si="6"/>
        <v>1.0717930452806201</v>
      </c>
    </row>
    <row r="96" spans="1:6" ht="21.75" customHeight="1" thickBot="1" x14ac:dyDescent="0.5">
      <c r="A96" s="46">
        <v>1398</v>
      </c>
      <c r="B96" s="47">
        <v>9926267</v>
      </c>
      <c r="C96" s="48">
        <v>1317540</v>
      </c>
      <c r="D96" s="49">
        <f t="shared" si="0"/>
        <v>7.5339397665346022</v>
      </c>
      <c r="E96" s="4">
        <f t="shared" si="6"/>
        <v>1.0334276642997513</v>
      </c>
      <c r="F96" s="4">
        <f t="shared" si="6"/>
        <v>1.0135071204886841</v>
      </c>
    </row>
    <row r="97" spans="1:6" ht="21.75" customHeight="1" thickBot="1" x14ac:dyDescent="0.5">
      <c r="A97" s="46">
        <v>1399</v>
      </c>
      <c r="B97" s="47">
        <v>10078073</v>
      </c>
      <c r="C97" s="48">
        <v>1304933</v>
      </c>
      <c r="D97" s="49">
        <f t="shared" si="0"/>
        <v>7.7230578121635363</v>
      </c>
      <c r="E97" s="4">
        <f t="shared" si="6"/>
        <v>1.0152933625500906</v>
      </c>
      <c r="F97" s="4">
        <f t="shared" si="6"/>
        <v>0.9904314100520667</v>
      </c>
    </row>
    <row r="98" spans="1:6" ht="21.75" customHeight="1" thickBot="1" x14ac:dyDescent="0.5">
      <c r="A98" s="46">
        <v>1400</v>
      </c>
      <c r="B98" s="47">
        <v>10446759</v>
      </c>
      <c r="C98" s="101">
        <v>1299584</v>
      </c>
      <c r="D98" s="49">
        <f t="shared" si="0"/>
        <v>8.0385407945927305</v>
      </c>
      <c r="E98" s="4">
        <f t="shared" si="6"/>
        <v>1.0365829856560873</v>
      </c>
      <c r="F98" s="4">
        <f t="shared" si="6"/>
        <v>0.99590093897541099</v>
      </c>
    </row>
    <row r="99" spans="1:6" ht="21.75" customHeight="1" thickBot="1" x14ac:dyDescent="0.5">
      <c r="A99" s="36">
        <v>1401</v>
      </c>
      <c r="B99" s="61">
        <v>10777569</v>
      </c>
      <c r="C99" s="48">
        <v>1316723</v>
      </c>
      <c r="D99" s="49">
        <f>B99/C99</f>
        <v>8.1851452431528884</v>
      </c>
      <c r="E99" s="4">
        <f>B99/B98</f>
        <v>1.0316662804224737</v>
      </c>
      <c r="F99" s="4">
        <f>C99/C98</f>
        <v>1.0131880663350734</v>
      </c>
    </row>
    <row r="100" spans="1:6" ht="21.75" customHeight="1" thickBot="1" x14ac:dyDescent="0.5">
      <c r="A100" s="36">
        <v>1402</v>
      </c>
      <c r="B100" s="47">
        <v>11380680</v>
      </c>
      <c r="C100" s="48">
        <v>1362054</v>
      </c>
      <c r="D100" s="49">
        <f>B100/C100</f>
        <v>8.3555277544062125</v>
      </c>
      <c r="E100" s="4">
        <f>B100/B99</f>
        <v>1.0559598365828138</v>
      </c>
      <c r="F100" s="4">
        <f>C100/C99</f>
        <v>1.0344271346365181</v>
      </c>
    </row>
    <row r="101" spans="1:6" s="1" customFormat="1" ht="21.75" customHeight="1" thickBot="1" x14ac:dyDescent="0.6">
      <c r="A101" s="25" t="s">
        <v>76</v>
      </c>
      <c r="B101" s="69">
        <f>GEOMEAN(E89:E100)-1</f>
        <v>2.318145110937464E-2</v>
      </c>
      <c r="C101" s="102">
        <f>GEOMEAN(F89:F100)-1</f>
        <v>8.146020013718891E-3</v>
      </c>
      <c r="D101" s="86" t="s">
        <v>87</v>
      </c>
      <c r="E101" s="4"/>
    </row>
    <row r="102" spans="1:6" ht="21.75" customHeight="1" x14ac:dyDescent="0.45"/>
    <row r="103" spans="1:6" ht="21.75" customHeight="1" x14ac:dyDescent="0.45"/>
    <row r="104" spans="1:6" ht="21.75" customHeight="1" x14ac:dyDescent="0.45"/>
    <row r="105" spans="1:6" ht="21.75" customHeight="1" x14ac:dyDescent="0.45"/>
    <row r="106" spans="1:6" ht="21.75" customHeight="1" x14ac:dyDescent="0.45"/>
  </sheetData>
  <mergeCells count="6">
    <mergeCell ref="A86:D86"/>
    <mergeCell ref="A1:D1"/>
    <mergeCell ref="A18:D18"/>
    <mergeCell ref="A35:D35"/>
    <mergeCell ref="A52:D52"/>
    <mergeCell ref="A69:D69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4" max="3" man="1"/>
    <brk id="68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2C7C-29E4-4CC4-9254-73E1F1AF1D4D}">
  <sheetPr>
    <tabColor theme="3" tint="0.39997558519241921"/>
  </sheetPr>
  <dimension ref="A1:E65"/>
  <sheetViews>
    <sheetView rightToLeft="1" view="pageBreakPreview" zoomScaleNormal="100" zoomScaleSheetLayoutView="100" workbookViewId="0">
      <selection activeCell="N21" sqref="N21"/>
    </sheetView>
  </sheetViews>
  <sheetFormatPr defaultColWidth="10.42578125" defaultRowHeight="18.75" x14ac:dyDescent="0.45"/>
  <cols>
    <col min="1" max="1" width="14.140625" style="44" customWidth="1"/>
    <col min="2" max="4" width="30.28515625" style="44" customWidth="1"/>
    <col min="5" max="5" width="10.28515625" style="44" customWidth="1"/>
    <col min="6" max="242" width="9.140625" style="44" customWidth="1"/>
    <col min="243" max="243" width="5.5703125" style="44" bestFit="1" customWidth="1"/>
    <col min="244" max="244" width="11.28515625" style="44" customWidth="1"/>
    <col min="245" max="245" width="8.7109375" style="44" bestFit="1" customWidth="1"/>
    <col min="246" max="246" width="12.140625" style="44" bestFit="1" customWidth="1"/>
    <col min="247" max="248" width="7.85546875" style="44" bestFit="1" customWidth="1"/>
    <col min="249" max="16384" width="10.42578125" style="44"/>
  </cols>
  <sheetData>
    <row r="1" spans="1:5" ht="24.75" thickBot="1" x14ac:dyDescent="0.5">
      <c r="A1" s="127" t="s">
        <v>153</v>
      </c>
      <c r="B1" s="127"/>
      <c r="C1" s="127"/>
      <c r="D1" s="127"/>
    </row>
    <row r="2" spans="1:5" ht="48.75" thickBot="1" x14ac:dyDescent="0.5">
      <c r="A2" s="45" t="s">
        <v>3</v>
      </c>
      <c r="B2" s="45" t="s">
        <v>46</v>
      </c>
      <c r="C2" s="45" t="s">
        <v>36</v>
      </c>
      <c r="D2" s="45" t="s">
        <v>55</v>
      </c>
    </row>
    <row r="3" spans="1:5" ht="19.5" thickBot="1" x14ac:dyDescent="0.5">
      <c r="A3" s="46">
        <v>1340</v>
      </c>
      <c r="B3" s="47">
        <v>306130</v>
      </c>
      <c r="C3" s="48">
        <v>6295</v>
      </c>
      <c r="D3" s="49">
        <f t="shared" ref="D3:D65" si="0">B3/C3</f>
        <v>48.630659253375697</v>
      </c>
    </row>
    <row r="4" spans="1:5" ht="19.5" thickBot="1" x14ac:dyDescent="0.5">
      <c r="A4" s="46">
        <v>1341</v>
      </c>
      <c r="B4" s="47">
        <v>309596</v>
      </c>
      <c r="C4" s="48">
        <v>7126</v>
      </c>
      <c r="D4" s="49">
        <f t="shared" si="0"/>
        <v>43.445972495088405</v>
      </c>
      <c r="E4" s="50"/>
    </row>
    <row r="5" spans="1:5" ht="19.5" thickBot="1" x14ac:dyDescent="0.5">
      <c r="A5" s="46">
        <v>1342</v>
      </c>
      <c r="B5" s="47">
        <v>312614</v>
      </c>
      <c r="C5" s="48">
        <v>9045</v>
      </c>
      <c r="D5" s="49">
        <f t="shared" si="0"/>
        <v>34.562078496406855</v>
      </c>
      <c r="E5" s="50"/>
    </row>
    <row r="6" spans="1:5" ht="19.5" thickBot="1" x14ac:dyDescent="0.5">
      <c r="A6" s="46">
        <v>1343</v>
      </c>
      <c r="B6" s="47">
        <v>329026</v>
      </c>
      <c r="C6" s="48">
        <v>10369</v>
      </c>
      <c r="D6" s="49">
        <f t="shared" si="0"/>
        <v>31.731700260391552</v>
      </c>
      <c r="E6" s="50"/>
    </row>
    <row r="7" spans="1:5" ht="19.5" thickBot="1" x14ac:dyDescent="0.5">
      <c r="A7" s="46">
        <v>1344</v>
      </c>
      <c r="B7" s="47">
        <v>394813</v>
      </c>
      <c r="C7" s="48">
        <v>14201</v>
      </c>
      <c r="D7" s="49">
        <f t="shared" si="0"/>
        <v>27.801774522920923</v>
      </c>
      <c r="E7" s="50"/>
    </row>
    <row r="8" spans="1:5" ht="19.5" thickBot="1" x14ac:dyDescent="0.5">
      <c r="A8" s="46">
        <v>1345</v>
      </c>
      <c r="B8" s="47">
        <v>451578</v>
      </c>
      <c r="C8" s="48">
        <v>21676</v>
      </c>
      <c r="D8" s="49">
        <f t="shared" si="0"/>
        <v>20.833087285477024</v>
      </c>
      <c r="E8" s="50"/>
    </row>
    <row r="9" spans="1:5" ht="19.5" thickBot="1" x14ac:dyDescent="0.5">
      <c r="A9" s="46">
        <v>1346</v>
      </c>
      <c r="B9" s="47">
        <v>539862</v>
      </c>
      <c r="C9" s="48">
        <v>26194</v>
      </c>
      <c r="D9" s="49">
        <f t="shared" si="0"/>
        <v>20.61013972665496</v>
      </c>
      <c r="E9" s="50"/>
    </row>
    <row r="10" spans="1:5" ht="19.5" thickBot="1" x14ac:dyDescent="0.5">
      <c r="A10" s="46">
        <v>1347</v>
      </c>
      <c r="B10" s="47">
        <v>627017</v>
      </c>
      <c r="C10" s="48">
        <v>32691</v>
      </c>
      <c r="D10" s="49">
        <f t="shared" si="0"/>
        <v>19.180110733841119</v>
      </c>
      <c r="E10" s="50"/>
    </row>
    <row r="11" spans="1:5" ht="19.5" thickBot="1" x14ac:dyDescent="0.5">
      <c r="A11" s="46">
        <v>1348</v>
      </c>
      <c r="B11" s="47">
        <v>683496</v>
      </c>
      <c r="C11" s="48">
        <v>36257</v>
      </c>
      <c r="D11" s="49">
        <f t="shared" si="0"/>
        <v>18.851421794412115</v>
      </c>
      <c r="E11" s="50"/>
    </row>
    <row r="12" spans="1:5" ht="19.5" thickBot="1" x14ac:dyDescent="0.5">
      <c r="A12" s="46">
        <v>1349</v>
      </c>
      <c r="B12" s="47">
        <v>732017</v>
      </c>
      <c r="C12" s="48">
        <v>41332</v>
      </c>
      <c r="D12" s="49">
        <f t="shared" si="0"/>
        <v>17.710660021291009</v>
      </c>
      <c r="E12" s="50"/>
    </row>
    <row r="13" spans="1:5" ht="19.5" thickBot="1" x14ac:dyDescent="0.5">
      <c r="A13" s="46">
        <v>1350</v>
      </c>
      <c r="B13" s="47">
        <v>833218</v>
      </c>
      <c r="C13" s="48">
        <v>50649</v>
      </c>
      <c r="D13" s="49">
        <f t="shared" si="0"/>
        <v>16.450828249323777</v>
      </c>
      <c r="E13" s="50"/>
    </row>
    <row r="14" spans="1:5" ht="19.5" thickBot="1" x14ac:dyDescent="0.5">
      <c r="A14" s="46">
        <v>1351</v>
      </c>
      <c r="B14" s="47">
        <v>1001323</v>
      </c>
      <c r="C14" s="48">
        <v>79722</v>
      </c>
      <c r="D14" s="49">
        <f t="shared" si="0"/>
        <v>12.560184139886104</v>
      </c>
      <c r="E14" s="50"/>
    </row>
    <row r="15" spans="1:5" ht="19.5" thickBot="1" x14ac:dyDescent="0.5">
      <c r="A15" s="46">
        <v>1352</v>
      </c>
      <c r="B15" s="47">
        <v>1122393</v>
      </c>
      <c r="C15" s="48">
        <v>96352</v>
      </c>
      <c r="D15" s="49">
        <f t="shared" si="0"/>
        <v>11.648881185652607</v>
      </c>
      <c r="E15" s="50"/>
    </row>
    <row r="16" spans="1:5" ht="19.5" thickBot="1" x14ac:dyDescent="0.5">
      <c r="A16" s="46">
        <v>1353</v>
      </c>
      <c r="B16" s="47">
        <v>1289151</v>
      </c>
      <c r="C16" s="48">
        <v>113976</v>
      </c>
      <c r="D16" s="49">
        <f t="shared" si="0"/>
        <v>11.310723310170562</v>
      </c>
      <c r="E16" s="50"/>
    </row>
    <row r="17" spans="1:5" ht="19.5" thickBot="1" x14ac:dyDescent="0.5">
      <c r="A17" s="46">
        <v>1354</v>
      </c>
      <c r="B17" s="47">
        <v>1520133</v>
      </c>
      <c r="C17" s="48">
        <v>134145</v>
      </c>
      <c r="D17" s="49">
        <f t="shared" si="0"/>
        <v>11.332013865593201</v>
      </c>
      <c r="E17" s="50"/>
    </row>
    <row r="18" spans="1:5" ht="19.5" thickBot="1" x14ac:dyDescent="0.5">
      <c r="A18" s="46">
        <v>1355</v>
      </c>
      <c r="B18" s="47">
        <v>1687285</v>
      </c>
      <c r="C18" s="48">
        <v>150689</v>
      </c>
      <c r="D18" s="49">
        <f t="shared" si="0"/>
        <v>11.197134495550438</v>
      </c>
      <c r="E18" s="50"/>
    </row>
    <row r="19" spans="1:5" ht="19.5" thickBot="1" x14ac:dyDescent="0.5">
      <c r="A19" s="46">
        <v>1356</v>
      </c>
      <c r="B19" s="47">
        <v>1764015</v>
      </c>
      <c r="C19" s="48">
        <v>170492</v>
      </c>
      <c r="D19" s="49">
        <f t="shared" si="0"/>
        <v>10.346614503906341</v>
      </c>
      <c r="E19" s="50"/>
    </row>
    <row r="20" spans="1:5" ht="19.5" thickBot="1" x14ac:dyDescent="0.5">
      <c r="A20" s="46">
        <v>1357</v>
      </c>
      <c r="B20" s="47">
        <v>1810021</v>
      </c>
      <c r="C20" s="48">
        <v>187093</v>
      </c>
      <c r="D20" s="49">
        <f t="shared" si="0"/>
        <v>9.6744453293281953</v>
      </c>
      <c r="E20" s="50"/>
    </row>
    <row r="21" spans="1:5" ht="19.5" thickBot="1" x14ac:dyDescent="0.5">
      <c r="A21" s="46">
        <v>1358</v>
      </c>
      <c r="B21" s="47">
        <v>1695383</v>
      </c>
      <c r="C21" s="48">
        <v>178845</v>
      </c>
      <c r="D21" s="49">
        <f t="shared" si="0"/>
        <v>9.4796220190667899</v>
      </c>
      <c r="E21" s="50"/>
    </row>
    <row r="22" spans="1:5" ht="19.5" thickBot="1" x14ac:dyDescent="0.5">
      <c r="A22" s="46">
        <v>1359</v>
      </c>
      <c r="B22" s="47">
        <v>1724680</v>
      </c>
      <c r="C22" s="48">
        <v>197325</v>
      </c>
      <c r="D22" s="49">
        <f t="shared" si="0"/>
        <v>8.7403015330039278</v>
      </c>
      <c r="E22" s="50"/>
    </row>
    <row r="23" spans="1:5" ht="19.5" thickBot="1" x14ac:dyDescent="0.5">
      <c r="A23" s="46">
        <v>1360</v>
      </c>
      <c r="B23" s="47">
        <v>1743151</v>
      </c>
      <c r="C23" s="48">
        <v>204515</v>
      </c>
      <c r="D23" s="49">
        <f t="shared" si="0"/>
        <v>8.523340586265066</v>
      </c>
      <c r="E23" s="50"/>
    </row>
    <row r="24" spans="1:5" ht="19.5" thickBot="1" x14ac:dyDescent="0.5">
      <c r="A24" s="46">
        <v>1361</v>
      </c>
      <c r="B24" s="47">
        <v>1754554</v>
      </c>
      <c r="C24" s="48">
        <v>209146</v>
      </c>
      <c r="D24" s="49">
        <f t="shared" si="0"/>
        <v>8.389134862727472</v>
      </c>
      <c r="E24" s="50"/>
    </row>
    <row r="25" spans="1:5" ht="19.5" thickBot="1" x14ac:dyDescent="0.5">
      <c r="A25" s="46">
        <v>1362</v>
      </c>
      <c r="B25" s="47">
        <v>1969644</v>
      </c>
      <c r="C25" s="48">
        <v>214050</v>
      </c>
      <c r="D25" s="49">
        <f t="shared" si="0"/>
        <v>9.201793973370707</v>
      </c>
      <c r="E25" s="50"/>
    </row>
    <row r="26" spans="1:5" ht="19.5" thickBot="1" x14ac:dyDescent="0.5">
      <c r="A26" s="46">
        <v>1363</v>
      </c>
      <c r="B26" s="47">
        <v>2114886</v>
      </c>
      <c r="C26" s="48">
        <v>238693</v>
      </c>
      <c r="D26" s="49">
        <f t="shared" si="0"/>
        <v>8.8602765895941644</v>
      </c>
      <c r="E26" s="50"/>
    </row>
    <row r="27" spans="1:5" ht="19.5" thickBot="1" x14ac:dyDescent="0.5">
      <c r="A27" s="46">
        <v>1364</v>
      </c>
      <c r="B27" s="47">
        <v>2216188</v>
      </c>
      <c r="C27" s="48">
        <v>263302</v>
      </c>
      <c r="D27" s="49">
        <f t="shared" si="0"/>
        <v>8.4169053026562661</v>
      </c>
      <c r="E27" s="50"/>
    </row>
    <row r="28" spans="1:5" ht="19.5" thickBot="1" x14ac:dyDescent="0.5">
      <c r="A28" s="46">
        <v>1365</v>
      </c>
      <c r="B28" s="47">
        <v>1947023</v>
      </c>
      <c r="C28" s="48">
        <v>246941</v>
      </c>
      <c r="D28" s="49">
        <f t="shared" si="0"/>
        <v>7.8845675687714882</v>
      </c>
      <c r="E28" s="50"/>
    </row>
    <row r="29" spans="1:5" ht="19.5" thickBot="1" x14ac:dyDescent="0.5">
      <c r="A29" s="46">
        <v>1366</v>
      </c>
      <c r="B29" s="47">
        <v>2159149</v>
      </c>
      <c r="C29" s="48">
        <v>288633</v>
      </c>
      <c r="D29" s="49">
        <f t="shared" si="0"/>
        <v>7.4806033960080791</v>
      </c>
      <c r="E29" s="50"/>
    </row>
    <row r="30" spans="1:5" ht="19.5" thickBot="1" x14ac:dyDescent="0.5">
      <c r="A30" s="46">
        <v>1367</v>
      </c>
      <c r="B30" s="47">
        <v>2384228</v>
      </c>
      <c r="C30" s="48">
        <v>331532</v>
      </c>
      <c r="D30" s="49">
        <f t="shared" si="0"/>
        <v>7.191547120639938</v>
      </c>
      <c r="E30" s="50"/>
    </row>
    <row r="31" spans="1:5" ht="19.5" thickBot="1" x14ac:dyDescent="0.5">
      <c r="A31" s="46">
        <v>1368</v>
      </c>
      <c r="B31" s="47">
        <v>2696082</v>
      </c>
      <c r="C31" s="48">
        <v>382648</v>
      </c>
      <c r="D31" s="49">
        <f t="shared" si="0"/>
        <v>7.0458541531642656</v>
      </c>
      <c r="E31" s="50"/>
    </row>
    <row r="32" spans="1:5" ht="19.5" thickBot="1" x14ac:dyDescent="0.5">
      <c r="A32" s="46">
        <v>1369</v>
      </c>
      <c r="B32" s="47">
        <v>2842107</v>
      </c>
      <c r="C32" s="48">
        <v>408278</v>
      </c>
      <c r="D32" s="49">
        <f t="shared" si="0"/>
        <v>6.96120535517466</v>
      </c>
      <c r="E32" s="50"/>
    </row>
    <row r="33" spans="1:5" ht="19.5" thickBot="1" x14ac:dyDescent="0.5">
      <c r="A33" s="46">
        <v>1370</v>
      </c>
      <c r="B33" s="47">
        <v>3134493</v>
      </c>
      <c r="C33" s="48">
        <v>441731</v>
      </c>
      <c r="D33" s="49">
        <f t="shared" si="0"/>
        <v>7.0959316869316398</v>
      </c>
      <c r="E33" s="50"/>
    </row>
    <row r="34" spans="1:5" ht="19.5" thickBot="1" x14ac:dyDescent="0.5">
      <c r="A34" s="46">
        <v>1371</v>
      </c>
      <c r="B34" s="47">
        <v>3326916</v>
      </c>
      <c r="C34" s="48">
        <v>467279</v>
      </c>
      <c r="D34" s="49">
        <f t="shared" si="0"/>
        <v>7.1197635673762356</v>
      </c>
      <c r="E34" s="50"/>
    </row>
    <row r="35" spans="1:5" ht="19.5" thickBot="1" x14ac:dyDescent="0.5">
      <c r="A35" s="46">
        <v>1372</v>
      </c>
      <c r="B35" s="47">
        <v>3539640</v>
      </c>
      <c r="C35" s="48">
        <v>499879</v>
      </c>
      <c r="D35" s="49">
        <f t="shared" si="0"/>
        <v>7.0809936004513094</v>
      </c>
      <c r="E35" s="50"/>
    </row>
    <row r="36" spans="1:5" ht="19.5" thickBot="1" x14ac:dyDescent="0.5">
      <c r="A36" s="46">
        <v>1373</v>
      </c>
      <c r="B36" s="47">
        <v>3820047</v>
      </c>
      <c r="C36" s="48">
        <v>558478</v>
      </c>
      <c r="D36" s="49">
        <f t="shared" si="0"/>
        <v>6.8401029225860288</v>
      </c>
      <c r="E36" s="50"/>
    </row>
    <row r="37" spans="1:5" ht="19.5" thickBot="1" x14ac:dyDescent="0.5">
      <c r="A37" s="46">
        <v>1374</v>
      </c>
      <c r="B37" s="47">
        <v>4117477</v>
      </c>
      <c r="C37" s="48">
        <v>614390</v>
      </c>
      <c r="D37" s="49">
        <f t="shared" si="0"/>
        <v>6.7017317990201661</v>
      </c>
      <c r="E37" s="50"/>
    </row>
    <row r="38" spans="1:5" ht="19.5" thickBot="1" x14ac:dyDescent="0.5">
      <c r="A38" s="46">
        <v>1375</v>
      </c>
      <c r="B38" s="47">
        <v>4364332</v>
      </c>
      <c r="C38" s="48">
        <v>660891</v>
      </c>
      <c r="D38" s="49">
        <f t="shared" si="0"/>
        <v>6.6037092349570505</v>
      </c>
      <c r="E38" s="50"/>
    </row>
    <row r="39" spans="1:5" ht="19.5" thickBot="1" x14ac:dyDescent="0.5">
      <c r="A39" s="46">
        <v>1376</v>
      </c>
      <c r="B39" s="47">
        <v>4773968</v>
      </c>
      <c r="C39" s="48">
        <v>717476</v>
      </c>
      <c r="D39" s="49">
        <f t="shared" si="0"/>
        <v>6.6538365046356951</v>
      </c>
      <c r="E39" s="50"/>
    </row>
    <row r="40" spans="1:5" ht="19.5" thickBot="1" x14ac:dyDescent="0.5">
      <c r="A40" s="46">
        <v>1377</v>
      </c>
      <c r="B40" s="47">
        <v>4900631</v>
      </c>
      <c r="C40" s="48">
        <v>764820</v>
      </c>
      <c r="D40" s="49">
        <f t="shared" si="0"/>
        <v>6.4075612562432989</v>
      </c>
      <c r="E40" s="50"/>
    </row>
    <row r="41" spans="1:5" ht="19.5" thickBot="1" x14ac:dyDescent="0.5">
      <c r="A41" s="46">
        <v>1378</v>
      </c>
      <c r="B41" s="47">
        <v>5013288</v>
      </c>
      <c r="C41" s="48">
        <v>778262</v>
      </c>
      <c r="D41" s="49">
        <f t="shared" si="0"/>
        <v>6.4416456154868156</v>
      </c>
      <c r="E41" s="50"/>
    </row>
    <row r="42" spans="1:5" ht="19.5" thickBot="1" x14ac:dyDescent="0.5">
      <c r="A42" s="46">
        <v>1379</v>
      </c>
      <c r="B42" s="47">
        <v>5099687</v>
      </c>
      <c r="C42" s="48">
        <v>770302</v>
      </c>
      <c r="D42" s="49">
        <f t="shared" si="0"/>
        <v>6.6203735677695246</v>
      </c>
      <c r="E42" s="50"/>
    </row>
    <row r="43" spans="1:5" ht="19.5" thickBot="1" x14ac:dyDescent="0.5">
      <c r="A43" s="46">
        <v>1380</v>
      </c>
      <c r="B43" s="47">
        <v>5349925</v>
      </c>
      <c r="C43" s="48">
        <v>791920</v>
      </c>
      <c r="D43" s="49">
        <f t="shared" si="0"/>
        <v>6.755638195777351</v>
      </c>
      <c r="E43" s="50"/>
    </row>
    <row r="44" spans="1:5" ht="19.5" thickBot="1" x14ac:dyDescent="0.5">
      <c r="A44" s="46">
        <v>1381</v>
      </c>
      <c r="B44" s="47">
        <v>5591265</v>
      </c>
      <c r="C44" s="48">
        <v>904805</v>
      </c>
      <c r="D44" s="49">
        <f t="shared" si="0"/>
        <v>6.1795248699996135</v>
      </c>
      <c r="E44" s="50"/>
    </row>
    <row r="45" spans="1:5" ht="19.5" thickBot="1" x14ac:dyDescent="0.5">
      <c r="A45" s="46">
        <v>1382</v>
      </c>
      <c r="B45" s="47">
        <v>5878247</v>
      </c>
      <c r="C45" s="48">
        <v>960471</v>
      </c>
      <c r="D45" s="49">
        <f t="shared" si="0"/>
        <v>6.1201712493141383</v>
      </c>
      <c r="E45" s="50"/>
    </row>
    <row r="46" spans="1:5" ht="19.5" thickBot="1" x14ac:dyDescent="0.5">
      <c r="A46" s="46">
        <v>1383</v>
      </c>
      <c r="B46" s="47">
        <v>6123839</v>
      </c>
      <c r="C46" s="48">
        <v>1003261</v>
      </c>
      <c r="D46" s="49">
        <f t="shared" si="0"/>
        <v>6.1039340709944874</v>
      </c>
      <c r="E46" s="50"/>
    </row>
    <row r="47" spans="1:5" ht="19.5" thickBot="1" x14ac:dyDescent="0.5">
      <c r="A47" s="46">
        <v>1384</v>
      </c>
      <c r="B47" s="47">
        <v>6417406</v>
      </c>
      <c r="C47" s="48">
        <v>1048566</v>
      </c>
      <c r="D47" s="49">
        <f t="shared" si="0"/>
        <v>6.1201736466755552</v>
      </c>
      <c r="E47" s="50"/>
    </row>
    <row r="48" spans="1:5" ht="19.5" thickBot="1" x14ac:dyDescent="0.5">
      <c r="A48" s="46">
        <v>1385</v>
      </c>
      <c r="B48" s="47">
        <v>6599278</v>
      </c>
      <c r="C48" s="48">
        <v>1183999</v>
      </c>
      <c r="D48" s="49">
        <f t="shared" si="0"/>
        <v>5.5737192345601647</v>
      </c>
      <c r="E48" s="50"/>
    </row>
    <row r="49" spans="1:5" ht="19.5" thickBot="1" x14ac:dyDescent="0.5">
      <c r="A49" s="46">
        <v>1386</v>
      </c>
      <c r="B49" s="47">
        <v>7445523</v>
      </c>
      <c r="C49" s="48">
        <v>1144437</v>
      </c>
      <c r="D49" s="49">
        <f t="shared" si="0"/>
        <v>6.5058391156524999</v>
      </c>
      <c r="E49" s="50"/>
    </row>
    <row r="50" spans="1:5" ht="19.5" thickBot="1" x14ac:dyDescent="0.5">
      <c r="A50" s="46">
        <v>1387</v>
      </c>
      <c r="B50" s="47">
        <v>7845992</v>
      </c>
      <c r="C50" s="48">
        <v>1309733</v>
      </c>
      <c r="D50" s="49">
        <f t="shared" si="0"/>
        <v>5.9905278404071671</v>
      </c>
      <c r="E50" s="50"/>
    </row>
    <row r="51" spans="1:5" ht="19.5" thickBot="1" x14ac:dyDescent="0.5">
      <c r="A51" s="46">
        <v>1388</v>
      </c>
      <c r="B51" s="47">
        <v>8143720</v>
      </c>
      <c r="C51" s="48">
        <v>1456757</v>
      </c>
      <c r="D51" s="49">
        <f t="shared" si="0"/>
        <v>5.5903077864050079</v>
      </c>
      <c r="E51" s="50"/>
    </row>
    <row r="52" spans="1:5" ht="19.5" thickBot="1" x14ac:dyDescent="0.5">
      <c r="A52" s="46">
        <v>1389</v>
      </c>
      <c r="B52" s="47">
        <v>8457866</v>
      </c>
      <c r="C52" s="48">
        <v>1187981</v>
      </c>
      <c r="D52" s="49">
        <f t="shared" si="0"/>
        <v>7.1195296894478952</v>
      </c>
      <c r="E52" s="50"/>
    </row>
    <row r="53" spans="1:5" ht="19.5" thickBot="1" x14ac:dyDescent="0.5">
      <c r="A53" s="46">
        <v>1390</v>
      </c>
      <c r="B53" s="47">
        <v>8644429</v>
      </c>
      <c r="C53" s="48">
        <v>1235700</v>
      </c>
      <c r="D53" s="49">
        <f t="shared" si="0"/>
        <v>6.9955725499716763</v>
      </c>
    </row>
    <row r="54" spans="1:5" ht="19.5" thickBot="1" x14ac:dyDescent="0.5">
      <c r="A54" s="46">
        <v>1391</v>
      </c>
      <c r="B54" s="47">
        <v>8805936</v>
      </c>
      <c r="C54" s="48">
        <v>1194781</v>
      </c>
      <c r="D54" s="49">
        <f t="shared" si="0"/>
        <v>7.3703348144973848</v>
      </c>
    </row>
    <row r="55" spans="1:5" ht="19.5" thickBot="1" x14ac:dyDescent="0.5">
      <c r="A55" s="46">
        <v>1392</v>
      </c>
      <c r="B55" s="47">
        <v>8882535</v>
      </c>
      <c r="C55" s="48">
        <v>1257618</v>
      </c>
      <c r="D55" s="49">
        <f t="shared" si="0"/>
        <v>7.0629833542458842</v>
      </c>
    </row>
    <row r="56" spans="1:5" ht="19.5" thickBot="1" x14ac:dyDescent="0.5">
      <c r="A56" s="46">
        <v>1393</v>
      </c>
      <c r="B56" s="47">
        <v>9256358</v>
      </c>
      <c r="C56" s="48">
        <v>1225192</v>
      </c>
      <c r="D56" s="49">
        <f t="shared" si="0"/>
        <v>7.5550264774827127</v>
      </c>
    </row>
    <row r="57" spans="1:5" ht="19.5" thickBot="1" x14ac:dyDescent="0.5">
      <c r="A57" s="46">
        <v>1394</v>
      </c>
      <c r="B57" s="47">
        <v>9425071</v>
      </c>
      <c r="C57" s="48">
        <v>1214277</v>
      </c>
      <c r="D57" s="49">
        <f t="shared" si="0"/>
        <v>7.7618788793660753</v>
      </c>
    </row>
    <row r="58" spans="1:5" ht="19.5" thickBot="1" x14ac:dyDescent="0.5">
      <c r="A58" s="46">
        <v>1395</v>
      </c>
      <c r="B58" s="47">
        <v>9408019</v>
      </c>
      <c r="C58" s="48">
        <v>1192417</v>
      </c>
      <c r="D58" s="49">
        <f t="shared" si="0"/>
        <v>7.8898732574258839</v>
      </c>
    </row>
    <row r="59" spans="1:5" ht="19.5" thickBot="1" x14ac:dyDescent="0.5">
      <c r="A59" s="46">
        <v>1396</v>
      </c>
      <c r="B59" s="47">
        <v>9608020</v>
      </c>
      <c r="C59" s="48">
        <v>1212903</v>
      </c>
      <c r="D59" s="49">
        <f t="shared" si="0"/>
        <v>7.9215073258125344</v>
      </c>
    </row>
    <row r="60" spans="1:5" ht="19.5" thickBot="1" x14ac:dyDescent="0.5">
      <c r="A60" s="46">
        <v>1397</v>
      </c>
      <c r="B60" s="47">
        <v>9605188</v>
      </c>
      <c r="C60" s="48">
        <v>1299981</v>
      </c>
      <c r="D60" s="49">
        <f t="shared" si="0"/>
        <v>7.3887141427451635</v>
      </c>
    </row>
    <row r="61" spans="1:5" ht="19.5" thickBot="1" x14ac:dyDescent="0.5">
      <c r="A61" s="46">
        <v>1398</v>
      </c>
      <c r="B61" s="47">
        <v>9926267</v>
      </c>
      <c r="C61" s="48">
        <v>1317540</v>
      </c>
      <c r="D61" s="49">
        <f t="shared" si="0"/>
        <v>7.5339397665346022</v>
      </c>
    </row>
    <row r="62" spans="1:5" ht="19.5" thickBot="1" x14ac:dyDescent="0.5">
      <c r="A62" s="46">
        <v>1399</v>
      </c>
      <c r="B62" s="47">
        <v>10078073</v>
      </c>
      <c r="C62" s="48">
        <v>1304933</v>
      </c>
      <c r="D62" s="49">
        <f t="shared" si="0"/>
        <v>7.7230578121635363</v>
      </c>
    </row>
    <row r="63" spans="1:5" ht="19.5" thickBot="1" x14ac:dyDescent="0.5">
      <c r="A63" s="46">
        <v>1400</v>
      </c>
      <c r="B63" s="47">
        <v>10446759</v>
      </c>
      <c r="C63" s="48">
        <v>1299584</v>
      </c>
      <c r="D63" s="49">
        <f t="shared" si="0"/>
        <v>8.0385407945927305</v>
      </c>
    </row>
    <row r="64" spans="1:5" ht="19.5" thickBot="1" x14ac:dyDescent="0.5">
      <c r="A64" s="36">
        <v>1401</v>
      </c>
      <c r="B64" s="47">
        <v>10777569</v>
      </c>
      <c r="C64" s="48">
        <v>1316723</v>
      </c>
      <c r="D64" s="49">
        <f t="shared" si="0"/>
        <v>8.1851452431528884</v>
      </c>
    </row>
    <row r="65" spans="1:4" ht="19.5" thickBot="1" x14ac:dyDescent="0.5">
      <c r="A65" s="36">
        <v>1402</v>
      </c>
      <c r="B65" s="47">
        <v>11380680</v>
      </c>
      <c r="C65" s="48">
        <v>1362054</v>
      </c>
      <c r="D65" s="49">
        <f t="shared" si="0"/>
        <v>8.3555277544062125</v>
      </c>
    </row>
  </sheetData>
  <mergeCells count="1">
    <mergeCell ref="A1:D1"/>
  </mergeCells>
  <printOptions horizontalCentered="1" verticalCentered="1"/>
  <pageMargins left="0" right="0" top="0" bottom="0" header="0" footer="0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DD84-B0A0-471B-A07B-B21A64E52840}">
  <sheetPr>
    <tabColor rgb="FF00B050"/>
  </sheetPr>
  <dimension ref="A1:O108"/>
  <sheetViews>
    <sheetView rightToLeft="1" view="pageBreakPreview" topLeftCell="A91" zoomScaleNormal="100" zoomScaleSheetLayoutView="100" workbookViewId="0">
      <selection activeCell="N21" sqref="N21"/>
    </sheetView>
  </sheetViews>
  <sheetFormatPr defaultRowHeight="18.75" x14ac:dyDescent="0.45"/>
  <cols>
    <col min="1" max="1" width="15" style="44" customWidth="1"/>
    <col min="2" max="2" width="11.42578125" style="44" customWidth="1"/>
    <col min="3" max="4" width="12" style="44" customWidth="1"/>
    <col min="5" max="5" width="11.42578125" style="44" customWidth="1"/>
    <col min="6" max="6" width="11.28515625" style="44" customWidth="1"/>
    <col min="7" max="8" width="12" style="44" customWidth="1"/>
    <col min="9" max="9" width="11.7109375" style="44" bestFit="1" customWidth="1"/>
    <col min="10" max="10" width="20.7109375" style="44" customWidth="1"/>
    <col min="11" max="16384" width="9.140625" style="44"/>
  </cols>
  <sheetData>
    <row r="1" spans="1:15" ht="24.75" thickBot="1" x14ac:dyDescent="0.65">
      <c r="A1" s="131" t="s">
        <v>114</v>
      </c>
      <c r="B1" s="131"/>
      <c r="C1" s="131"/>
      <c r="D1" s="131"/>
      <c r="E1" s="131"/>
      <c r="F1" s="131"/>
      <c r="G1" s="131"/>
      <c r="H1" s="131"/>
      <c r="I1" s="106"/>
    </row>
    <row r="2" spans="1:15" ht="21.75" thickBot="1" x14ac:dyDescent="0.5">
      <c r="A2" s="128" t="s">
        <v>3</v>
      </c>
      <c r="B2" s="129" t="s">
        <v>19</v>
      </c>
      <c r="C2" s="129"/>
      <c r="D2" s="129"/>
      <c r="E2" s="129" t="s">
        <v>18</v>
      </c>
      <c r="F2" s="129"/>
      <c r="G2" s="129"/>
      <c r="H2" s="130" t="s">
        <v>20</v>
      </c>
    </row>
    <row r="3" spans="1:15" ht="21.75" customHeight="1" thickBot="1" x14ac:dyDescent="0.5">
      <c r="A3" s="128"/>
      <c r="B3" s="51" t="s">
        <v>16</v>
      </c>
      <c r="C3" s="51" t="s">
        <v>17</v>
      </c>
      <c r="D3" s="51" t="s">
        <v>2</v>
      </c>
      <c r="E3" s="51" t="s">
        <v>16</v>
      </c>
      <c r="F3" s="51" t="s">
        <v>17</v>
      </c>
      <c r="G3" s="51" t="s">
        <v>2</v>
      </c>
      <c r="H3" s="130"/>
    </row>
    <row r="4" spans="1:15" ht="21.75" customHeight="1" thickBot="1" x14ac:dyDescent="0.5">
      <c r="A4" s="52">
        <v>1340</v>
      </c>
      <c r="B4" s="53">
        <v>306130</v>
      </c>
      <c r="C4" s="54">
        <v>892452</v>
      </c>
      <c r="D4" s="53">
        <f>B4+C4</f>
        <v>1198582</v>
      </c>
      <c r="E4" s="54">
        <v>18922</v>
      </c>
      <c r="F4" s="53">
        <v>15118</v>
      </c>
      <c r="G4" s="54">
        <f>E4+F4</f>
        <v>34040</v>
      </c>
      <c r="H4" s="53">
        <f>G4+D4</f>
        <v>1232622</v>
      </c>
    </row>
    <row r="5" spans="1:15" ht="21.75" customHeight="1" thickBot="1" x14ac:dyDescent="0.5">
      <c r="A5" s="52">
        <v>1341</v>
      </c>
      <c r="B5" s="53">
        <v>309596</v>
      </c>
      <c r="C5" s="54">
        <v>904293</v>
      </c>
      <c r="D5" s="53">
        <f t="shared" ref="D5:D86" si="0">B5+C5</f>
        <v>1213889</v>
      </c>
      <c r="E5" s="54">
        <v>21721</v>
      </c>
      <c r="F5" s="53">
        <v>18150</v>
      </c>
      <c r="G5" s="54">
        <f t="shared" ref="G5:G86" si="1">E5+F5</f>
        <v>39871</v>
      </c>
      <c r="H5" s="53">
        <f t="shared" ref="H5:H86" si="2">G5+D5</f>
        <v>1253760</v>
      </c>
      <c r="I5" s="4">
        <f>B5/B4</f>
        <v>1.0113219873909778</v>
      </c>
      <c r="J5" s="4">
        <f t="shared" ref="J5:O13" si="3">C5/C4</f>
        <v>1.0132679404606635</v>
      </c>
      <c r="K5" s="4">
        <f t="shared" si="3"/>
        <v>1.0127709243088916</v>
      </c>
      <c r="L5" s="4">
        <f t="shared" si="3"/>
        <v>1.1479230525314448</v>
      </c>
      <c r="M5" s="4">
        <f t="shared" si="3"/>
        <v>1.2005556290514618</v>
      </c>
      <c r="N5" s="4">
        <f>G5/G4</f>
        <v>1.1712984723854289</v>
      </c>
      <c r="O5" s="4">
        <f t="shared" si="3"/>
        <v>1.0171488096107322</v>
      </c>
    </row>
    <row r="6" spans="1:15" ht="21.75" customHeight="1" thickBot="1" x14ac:dyDescent="0.5">
      <c r="A6" s="52">
        <v>1342</v>
      </c>
      <c r="B6" s="53">
        <v>312614</v>
      </c>
      <c r="C6" s="54">
        <v>913907</v>
      </c>
      <c r="D6" s="53">
        <f t="shared" si="0"/>
        <v>1226521</v>
      </c>
      <c r="E6" s="54">
        <v>28077</v>
      </c>
      <c r="F6" s="53">
        <v>24229</v>
      </c>
      <c r="G6" s="54">
        <f t="shared" si="1"/>
        <v>52306</v>
      </c>
      <c r="H6" s="53">
        <f t="shared" si="2"/>
        <v>1278827</v>
      </c>
      <c r="I6" s="4">
        <f t="shared" ref="I6:I13" si="4">B6/B5</f>
        <v>1.0097481879610848</v>
      </c>
      <c r="J6" s="4">
        <f t="shared" si="3"/>
        <v>1.0106315099199044</v>
      </c>
      <c r="K6" s="4">
        <f t="shared" si="3"/>
        <v>1.0104062233037783</v>
      </c>
      <c r="L6" s="4">
        <f t="shared" si="3"/>
        <v>1.2926200451176282</v>
      </c>
      <c r="M6" s="4">
        <f t="shared" si="3"/>
        <v>1.334931129476584</v>
      </c>
      <c r="N6" s="4">
        <f t="shared" si="3"/>
        <v>1.311880815630408</v>
      </c>
      <c r="O6" s="4">
        <f t="shared" si="3"/>
        <v>1.0199934596733027</v>
      </c>
    </row>
    <row r="7" spans="1:15" ht="21.75" customHeight="1" thickBot="1" x14ac:dyDescent="0.5">
      <c r="A7" s="52">
        <v>1343</v>
      </c>
      <c r="B7" s="53">
        <v>329026</v>
      </c>
      <c r="C7" s="54">
        <v>961788</v>
      </c>
      <c r="D7" s="53">
        <f t="shared" si="0"/>
        <v>1290814</v>
      </c>
      <c r="E7" s="54">
        <v>31260</v>
      </c>
      <c r="F7" s="53">
        <v>27278</v>
      </c>
      <c r="G7" s="54">
        <f t="shared" si="1"/>
        <v>58538</v>
      </c>
      <c r="H7" s="53">
        <f t="shared" si="2"/>
        <v>1349352</v>
      </c>
      <c r="I7" s="4">
        <f t="shared" si="4"/>
        <v>1.0524992482742295</v>
      </c>
      <c r="J7" s="4">
        <f t="shared" si="3"/>
        <v>1.0523915453104091</v>
      </c>
      <c r="K7" s="4">
        <f t="shared" si="3"/>
        <v>1.0524189964949642</v>
      </c>
      <c r="L7" s="4">
        <f t="shared" si="3"/>
        <v>1.1133668126936638</v>
      </c>
      <c r="M7" s="4">
        <f t="shared" si="3"/>
        <v>1.1258409344174336</v>
      </c>
      <c r="N7" s="4">
        <f t="shared" si="3"/>
        <v>1.1191450311627729</v>
      </c>
      <c r="O7" s="4">
        <f t="shared" si="3"/>
        <v>1.0551481944000245</v>
      </c>
    </row>
    <row r="8" spans="1:15" ht="21.75" customHeight="1" thickBot="1" x14ac:dyDescent="0.5">
      <c r="A8" s="52">
        <v>1344</v>
      </c>
      <c r="B8" s="53">
        <v>394813</v>
      </c>
      <c r="C8" s="54">
        <v>1152589</v>
      </c>
      <c r="D8" s="53">
        <f t="shared" si="0"/>
        <v>1547402</v>
      </c>
      <c r="E8" s="54">
        <v>35966</v>
      </c>
      <c r="F8" s="53">
        <v>32210</v>
      </c>
      <c r="G8" s="54">
        <f t="shared" si="1"/>
        <v>68176</v>
      </c>
      <c r="H8" s="53">
        <f t="shared" si="2"/>
        <v>1615578</v>
      </c>
      <c r="I8" s="4">
        <f t="shared" si="4"/>
        <v>1.1999446852224445</v>
      </c>
      <c r="J8" s="4">
        <f t="shared" si="3"/>
        <v>1.198381556018582</v>
      </c>
      <c r="K8" s="4">
        <f t="shared" si="3"/>
        <v>1.1987799946390416</v>
      </c>
      <c r="L8" s="4">
        <f t="shared" si="3"/>
        <v>1.1505438259756877</v>
      </c>
      <c r="M8" s="4">
        <f t="shared" si="3"/>
        <v>1.1808050443580909</v>
      </c>
      <c r="N8" s="4">
        <f t="shared" si="3"/>
        <v>1.1646451877412962</v>
      </c>
      <c r="O8" s="4">
        <f t="shared" si="3"/>
        <v>1.1972991480355015</v>
      </c>
    </row>
    <row r="9" spans="1:15" ht="21.75" customHeight="1" thickBot="1" x14ac:dyDescent="0.5">
      <c r="A9" s="52">
        <v>1345</v>
      </c>
      <c r="B9" s="53">
        <v>451578</v>
      </c>
      <c r="C9" s="54">
        <v>1317791</v>
      </c>
      <c r="D9" s="53">
        <f t="shared" si="0"/>
        <v>1769369</v>
      </c>
      <c r="E9" s="54">
        <v>40447</v>
      </c>
      <c r="F9" s="53">
        <v>36256</v>
      </c>
      <c r="G9" s="54">
        <f t="shared" si="1"/>
        <v>76703</v>
      </c>
      <c r="H9" s="53">
        <f t="shared" si="2"/>
        <v>1846072</v>
      </c>
      <c r="I9" s="4">
        <f t="shared" si="4"/>
        <v>1.1437769273048253</v>
      </c>
      <c r="J9" s="4">
        <f t="shared" si="3"/>
        <v>1.1433312308203532</v>
      </c>
      <c r="K9" s="4">
        <f t="shared" si="3"/>
        <v>1.1434449483715285</v>
      </c>
      <c r="L9" s="4">
        <f t="shared" si="3"/>
        <v>1.1245898904520937</v>
      </c>
      <c r="M9" s="4">
        <f t="shared" si="3"/>
        <v>1.1256131636137845</v>
      </c>
      <c r="N9" s="4">
        <f t="shared" si="3"/>
        <v>1.1250733395916452</v>
      </c>
      <c r="O9" s="4">
        <f t="shared" si="3"/>
        <v>1.1426696823056517</v>
      </c>
    </row>
    <row r="10" spans="1:15" ht="21.75" customHeight="1" thickBot="1" x14ac:dyDescent="0.5">
      <c r="A10" s="52">
        <v>1346</v>
      </c>
      <c r="B10" s="53">
        <v>539862</v>
      </c>
      <c r="C10" s="54">
        <v>1575006</v>
      </c>
      <c r="D10" s="53">
        <f t="shared" si="0"/>
        <v>2114868</v>
      </c>
      <c r="E10" s="54">
        <v>42986</v>
      </c>
      <c r="F10" s="53">
        <v>35607</v>
      </c>
      <c r="G10" s="54">
        <f t="shared" si="1"/>
        <v>78593</v>
      </c>
      <c r="H10" s="53">
        <f t="shared" si="2"/>
        <v>2193461</v>
      </c>
      <c r="I10" s="4">
        <f t="shared" si="4"/>
        <v>1.1955011094428869</v>
      </c>
      <c r="J10" s="4">
        <f t="shared" si="3"/>
        <v>1.195186490118691</v>
      </c>
      <c r="K10" s="4">
        <f t="shared" si="3"/>
        <v>1.1952667871992784</v>
      </c>
      <c r="L10" s="4">
        <f t="shared" si="3"/>
        <v>1.0627735060696715</v>
      </c>
      <c r="M10" s="4">
        <f t="shared" si="3"/>
        <v>0.98209951456310685</v>
      </c>
      <c r="N10" s="4">
        <f t="shared" si="3"/>
        <v>1.024640496460373</v>
      </c>
      <c r="O10" s="4">
        <f t="shared" si="3"/>
        <v>1.1881773841973662</v>
      </c>
    </row>
    <row r="11" spans="1:15" ht="21.75" customHeight="1" thickBot="1" x14ac:dyDescent="0.5">
      <c r="A11" s="52">
        <v>1347</v>
      </c>
      <c r="B11" s="53">
        <v>627017</v>
      </c>
      <c r="C11" s="54">
        <v>1829935</v>
      </c>
      <c r="D11" s="53">
        <f t="shared" si="0"/>
        <v>2456952</v>
      </c>
      <c r="E11" s="54">
        <v>47882</v>
      </c>
      <c r="F11" s="53">
        <v>40627</v>
      </c>
      <c r="G11" s="54">
        <f t="shared" si="1"/>
        <v>88509</v>
      </c>
      <c r="H11" s="53">
        <f t="shared" si="2"/>
        <v>2545461</v>
      </c>
      <c r="I11" s="4">
        <f t="shared" si="4"/>
        <v>1.1614394048849521</v>
      </c>
      <c r="J11" s="4">
        <f t="shared" si="3"/>
        <v>1.1618590659337171</v>
      </c>
      <c r="K11" s="4">
        <f t="shared" si="3"/>
        <v>1.1617519391281157</v>
      </c>
      <c r="L11" s="4">
        <f t="shared" si="3"/>
        <v>1.1138975480388964</v>
      </c>
      <c r="M11" s="4">
        <f t="shared" si="3"/>
        <v>1.1409835144774905</v>
      </c>
      <c r="N11" s="4">
        <f t="shared" si="3"/>
        <v>1.1261689972389399</v>
      </c>
      <c r="O11" s="4">
        <f t="shared" si="3"/>
        <v>1.1604769813550366</v>
      </c>
    </row>
    <row r="12" spans="1:15" ht="21.75" customHeight="1" thickBot="1" x14ac:dyDescent="0.5">
      <c r="A12" s="52">
        <v>1348</v>
      </c>
      <c r="B12" s="53">
        <v>683496</v>
      </c>
      <c r="C12" s="54">
        <v>1995985</v>
      </c>
      <c r="D12" s="53">
        <f t="shared" si="0"/>
        <v>2679481</v>
      </c>
      <c r="E12" s="54">
        <v>52334</v>
      </c>
      <c r="F12" s="53">
        <v>43190</v>
      </c>
      <c r="G12" s="54">
        <f t="shared" si="1"/>
        <v>95524</v>
      </c>
      <c r="H12" s="53">
        <f t="shared" si="2"/>
        <v>2775005</v>
      </c>
      <c r="I12" s="4">
        <f t="shared" si="4"/>
        <v>1.0900757076761873</v>
      </c>
      <c r="J12" s="4">
        <f t="shared" si="3"/>
        <v>1.0907409279564575</v>
      </c>
      <c r="K12" s="4">
        <f t="shared" si="3"/>
        <v>1.0905711629694028</v>
      </c>
      <c r="L12" s="4">
        <f t="shared" si="3"/>
        <v>1.0929785723236289</v>
      </c>
      <c r="M12" s="4">
        <f t="shared" si="3"/>
        <v>1.0630861249907697</v>
      </c>
      <c r="N12" s="4">
        <f t="shared" si="3"/>
        <v>1.0792574766407936</v>
      </c>
      <c r="O12" s="4">
        <f t="shared" si="3"/>
        <v>1.090177771334937</v>
      </c>
    </row>
    <row r="13" spans="1:15" ht="21.75" customHeight="1" thickBot="1" x14ac:dyDescent="0.5">
      <c r="A13" s="52">
        <v>1349</v>
      </c>
      <c r="B13" s="53">
        <v>732017</v>
      </c>
      <c r="C13" s="54">
        <v>2139245</v>
      </c>
      <c r="D13" s="53">
        <f t="shared" si="0"/>
        <v>2871262</v>
      </c>
      <c r="E13" s="54">
        <v>58400</v>
      </c>
      <c r="F13" s="53">
        <v>47064</v>
      </c>
      <c r="G13" s="54">
        <f t="shared" si="1"/>
        <v>105464</v>
      </c>
      <c r="H13" s="53">
        <f t="shared" si="2"/>
        <v>2976726</v>
      </c>
      <c r="I13" s="4">
        <f t="shared" si="4"/>
        <v>1.0709894425131969</v>
      </c>
      <c r="J13" s="4">
        <f t="shared" si="3"/>
        <v>1.0717740864786058</v>
      </c>
      <c r="K13" s="4">
        <f t="shared" si="3"/>
        <v>1.0715739354001763</v>
      </c>
      <c r="L13" s="4">
        <f t="shared" si="3"/>
        <v>1.1159093514732297</v>
      </c>
      <c r="M13" s="4">
        <f t="shared" si="3"/>
        <v>1.0896966890483908</v>
      </c>
      <c r="N13" s="4">
        <f t="shared" si="3"/>
        <v>1.104057619027679</v>
      </c>
      <c r="O13" s="4">
        <f t="shared" si="3"/>
        <v>1.0726921212754572</v>
      </c>
    </row>
    <row r="14" spans="1:15" s="1" customFormat="1" ht="21.75" customHeight="1" thickBot="1" x14ac:dyDescent="0.6">
      <c r="A14" s="25" t="s">
        <v>76</v>
      </c>
      <c r="B14" s="69">
        <f>GEOMEAN(I5:I13)-1</f>
        <v>0.10171272068408066</v>
      </c>
      <c r="C14" s="69">
        <f t="shared" ref="C14:H14" si="5">GEOMEAN(J5:J13)-1</f>
        <v>0.10201164633503246</v>
      </c>
      <c r="D14" s="69">
        <f t="shared" si="5"/>
        <v>0.10193535935851883</v>
      </c>
      <c r="E14" s="69">
        <f t="shared" si="5"/>
        <v>0.13339911100817181</v>
      </c>
      <c r="F14" s="69">
        <f t="shared" si="5"/>
        <v>0.13448664620082806</v>
      </c>
      <c r="G14" s="69">
        <f t="shared" si="5"/>
        <v>0.1338831424075011</v>
      </c>
      <c r="H14" s="69">
        <f t="shared" si="5"/>
        <v>0.1029236221683012</v>
      </c>
    </row>
    <row r="15" spans="1:15" s="1" customFormat="1" ht="21.75" customHeight="1" x14ac:dyDescent="0.55000000000000004">
      <c r="A15" s="87"/>
      <c r="B15" s="87"/>
      <c r="C15" s="87"/>
      <c r="D15" s="87"/>
      <c r="E15" s="87"/>
      <c r="F15" s="87"/>
    </row>
    <row r="16" spans="1:15" s="1" customFormat="1" ht="21.75" customHeight="1" x14ac:dyDescent="0.55000000000000004">
      <c r="A16" s="87"/>
      <c r="B16" s="87"/>
      <c r="C16" s="87"/>
      <c r="D16" s="87"/>
      <c r="E16" s="87"/>
      <c r="F16" s="87"/>
    </row>
    <row r="17" spans="1:15" s="1" customFormat="1" ht="9" customHeight="1" x14ac:dyDescent="0.55000000000000004">
      <c r="A17" s="87"/>
      <c r="B17" s="87"/>
      <c r="C17" s="87"/>
      <c r="D17" s="87"/>
      <c r="E17" s="87"/>
      <c r="F17" s="87"/>
    </row>
    <row r="18" spans="1:15" s="1" customFormat="1" ht="21.75" customHeight="1" x14ac:dyDescent="0.55000000000000004">
      <c r="A18" s="87"/>
      <c r="B18" s="87"/>
      <c r="C18" s="87"/>
      <c r="D18" s="87"/>
      <c r="E18" s="87"/>
      <c r="F18" s="87"/>
    </row>
    <row r="19" spans="1:15" s="1" customFormat="1" ht="21" x14ac:dyDescent="0.55000000000000004">
      <c r="A19" s="87"/>
      <c r="B19" s="87"/>
      <c r="C19" s="87"/>
      <c r="D19" s="87"/>
      <c r="E19" s="87"/>
      <c r="F19" s="87"/>
    </row>
    <row r="20" spans="1:15" ht="24.75" thickBot="1" x14ac:dyDescent="0.65">
      <c r="A20" s="131" t="s">
        <v>115</v>
      </c>
      <c r="B20" s="131"/>
      <c r="C20" s="131"/>
      <c r="D20" s="131"/>
      <c r="E20" s="131"/>
      <c r="F20" s="131"/>
      <c r="G20" s="131"/>
      <c r="H20" s="131"/>
    </row>
    <row r="21" spans="1:15" ht="21.75" customHeight="1" thickBot="1" x14ac:dyDescent="0.5">
      <c r="A21" s="128" t="s">
        <v>3</v>
      </c>
      <c r="B21" s="129" t="s">
        <v>19</v>
      </c>
      <c r="C21" s="129"/>
      <c r="D21" s="129"/>
      <c r="E21" s="129" t="s">
        <v>18</v>
      </c>
      <c r="F21" s="129"/>
      <c r="G21" s="129"/>
      <c r="H21" s="130" t="s">
        <v>20</v>
      </c>
    </row>
    <row r="22" spans="1:15" ht="21.75" customHeight="1" thickBot="1" x14ac:dyDescent="0.5">
      <c r="A22" s="128"/>
      <c r="B22" s="51" t="s">
        <v>16</v>
      </c>
      <c r="C22" s="51" t="s">
        <v>17</v>
      </c>
      <c r="D22" s="51" t="s">
        <v>2</v>
      </c>
      <c r="E22" s="51" t="s">
        <v>16</v>
      </c>
      <c r="F22" s="51" t="s">
        <v>17</v>
      </c>
      <c r="G22" s="51" t="s">
        <v>2</v>
      </c>
      <c r="H22" s="130"/>
    </row>
    <row r="23" spans="1:15" ht="21.75" customHeight="1" thickBot="1" x14ac:dyDescent="0.5">
      <c r="A23" s="52">
        <v>1350</v>
      </c>
      <c r="B23" s="53">
        <v>833584</v>
      </c>
      <c r="C23" s="54">
        <v>2436748</v>
      </c>
      <c r="D23" s="53">
        <f t="shared" si="0"/>
        <v>3270332</v>
      </c>
      <c r="E23" s="54">
        <v>64167</v>
      </c>
      <c r="F23" s="53">
        <v>51119</v>
      </c>
      <c r="G23" s="54">
        <f t="shared" si="1"/>
        <v>115286</v>
      </c>
      <c r="H23" s="53">
        <f t="shared" si="2"/>
        <v>3385618</v>
      </c>
      <c r="I23" s="4">
        <f>B23/B13</f>
        <v>1.1387495099157534</v>
      </c>
      <c r="J23" s="4">
        <f t="shared" ref="J23:O23" si="6">C23/C13</f>
        <v>1.1390691575766216</v>
      </c>
      <c r="K23" s="4">
        <f t="shared" si="6"/>
        <v>1.1389876646575616</v>
      </c>
      <c r="L23" s="4">
        <f t="shared" si="6"/>
        <v>1.0987499999999999</v>
      </c>
      <c r="M23" s="4">
        <f t="shared" si="6"/>
        <v>1.0861592724800273</v>
      </c>
      <c r="N23" s="4">
        <f t="shared" si="6"/>
        <v>1.0931313054691649</v>
      </c>
      <c r="O23" s="4">
        <f t="shared" si="6"/>
        <v>1.1373629954520503</v>
      </c>
    </row>
    <row r="24" spans="1:15" ht="21.75" customHeight="1" thickBot="1" x14ac:dyDescent="0.5">
      <c r="A24" s="52">
        <v>1351</v>
      </c>
      <c r="B24" s="53">
        <v>1001740</v>
      </c>
      <c r="C24" s="54">
        <v>2925471</v>
      </c>
      <c r="D24" s="53">
        <f t="shared" si="0"/>
        <v>3927211</v>
      </c>
      <c r="E24" s="54">
        <v>69565</v>
      </c>
      <c r="F24" s="53">
        <v>53677</v>
      </c>
      <c r="G24" s="54">
        <f t="shared" si="1"/>
        <v>123242</v>
      </c>
      <c r="H24" s="53">
        <f t="shared" si="2"/>
        <v>4050453</v>
      </c>
      <c r="I24" s="4">
        <f t="shared" ref="I24:O32" si="7">B24/B23</f>
        <v>1.2017265206625847</v>
      </c>
      <c r="J24" s="4">
        <f t="shared" si="7"/>
        <v>1.2005636200378538</v>
      </c>
      <c r="K24" s="4">
        <f t="shared" si="7"/>
        <v>1.2008600350056202</v>
      </c>
      <c r="L24" s="4">
        <f t="shared" si="7"/>
        <v>1.0841242383156451</v>
      </c>
      <c r="M24" s="4">
        <f t="shared" si="7"/>
        <v>1.0500401025059176</v>
      </c>
      <c r="N24" s="4">
        <f t="shared" si="7"/>
        <v>1.0690109813854241</v>
      </c>
      <c r="O24" s="4">
        <f t="shared" si="7"/>
        <v>1.1963703524733151</v>
      </c>
    </row>
    <row r="25" spans="1:15" ht="21.75" customHeight="1" thickBot="1" x14ac:dyDescent="0.5">
      <c r="A25" s="52">
        <v>1352</v>
      </c>
      <c r="B25" s="53">
        <v>1122911</v>
      </c>
      <c r="C25" s="54">
        <v>3280830</v>
      </c>
      <c r="D25" s="53">
        <f t="shared" si="0"/>
        <v>4403741</v>
      </c>
      <c r="E25" s="54">
        <v>80673</v>
      </c>
      <c r="F25" s="53">
        <v>56826</v>
      </c>
      <c r="G25" s="54">
        <f t="shared" si="1"/>
        <v>137499</v>
      </c>
      <c r="H25" s="53">
        <f t="shared" si="2"/>
        <v>4541240</v>
      </c>
      <c r="I25" s="4">
        <f t="shared" si="7"/>
        <v>1.1209605286800965</v>
      </c>
      <c r="J25" s="4">
        <f t="shared" si="7"/>
        <v>1.1214706965134844</v>
      </c>
      <c r="K25" s="4">
        <f t="shared" si="7"/>
        <v>1.1213405645889665</v>
      </c>
      <c r="L25" s="4">
        <f t="shared" si="7"/>
        <v>1.1596779989937469</v>
      </c>
      <c r="M25" s="4">
        <f t="shared" si="7"/>
        <v>1.0586657227490359</v>
      </c>
      <c r="N25" s="4">
        <f t="shared" si="7"/>
        <v>1.1156829652228948</v>
      </c>
      <c r="O25" s="4">
        <f t="shared" si="7"/>
        <v>1.1211684223962111</v>
      </c>
    </row>
    <row r="26" spans="1:15" ht="21.75" customHeight="1" thickBot="1" x14ac:dyDescent="0.5">
      <c r="A26" s="52">
        <v>1353</v>
      </c>
      <c r="B26" s="53">
        <v>1289791</v>
      </c>
      <c r="C26" s="54">
        <v>3765736</v>
      </c>
      <c r="D26" s="53">
        <f t="shared" si="0"/>
        <v>5055527</v>
      </c>
      <c r="E26" s="54">
        <v>88310</v>
      </c>
      <c r="F26" s="53">
        <v>60315</v>
      </c>
      <c r="G26" s="54">
        <f t="shared" si="1"/>
        <v>148625</v>
      </c>
      <c r="H26" s="53">
        <f t="shared" si="2"/>
        <v>5204152</v>
      </c>
      <c r="I26" s="4">
        <f t="shared" si="7"/>
        <v>1.1486137369747023</v>
      </c>
      <c r="J26" s="4">
        <f t="shared" si="7"/>
        <v>1.1477997945641805</v>
      </c>
      <c r="K26" s="4">
        <f t="shared" si="7"/>
        <v>1.1480073419395009</v>
      </c>
      <c r="L26" s="4">
        <f t="shared" si="7"/>
        <v>1.0946661212549429</v>
      </c>
      <c r="M26" s="4">
        <f t="shared" si="7"/>
        <v>1.0613979516418541</v>
      </c>
      <c r="N26" s="4">
        <f t="shared" si="7"/>
        <v>1.0809169521232882</v>
      </c>
      <c r="O26" s="4">
        <f t="shared" si="7"/>
        <v>1.1459759889369423</v>
      </c>
    </row>
    <row r="27" spans="1:15" ht="21.75" customHeight="1" thickBot="1" x14ac:dyDescent="0.5">
      <c r="A27" s="52">
        <v>1354</v>
      </c>
      <c r="B27" s="53">
        <v>1520951</v>
      </c>
      <c r="C27" s="54">
        <v>4021668</v>
      </c>
      <c r="D27" s="53">
        <f t="shared" si="0"/>
        <v>5542619</v>
      </c>
      <c r="E27" s="54">
        <v>99010</v>
      </c>
      <c r="F27" s="53">
        <v>70660</v>
      </c>
      <c r="G27" s="54">
        <f t="shared" si="1"/>
        <v>169670</v>
      </c>
      <c r="H27" s="53">
        <f t="shared" si="2"/>
        <v>5712289</v>
      </c>
      <c r="I27" s="4">
        <f t="shared" si="7"/>
        <v>1.179222835327584</v>
      </c>
      <c r="J27" s="4">
        <f t="shared" si="7"/>
        <v>1.0679633410308105</v>
      </c>
      <c r="K27" s="4">
        <f t="shared" si="7"/>
        <v>1.0963484123415819</v>
      </c>
      <c r="L27" s="4">
        <f t="shared" si="7"/>
        <v>1.1211640810780206</v>
      </c>
      <c r="M27" s="4">
        <f t="shared" si="7"/>
        <v>1.1715162065821105</v>
      </c>
      <c r="N27" s="4">
        <f t="shared" si="7"/>
        <v>1.1415979814970563</v>
      </c>
      <c r="O27" s="4">
        <f t="shared" si="7"/>
        <v>1.0976406915093948</v>
      </c>
    </row>
    <row r="28" spans="1:15" ht="21.75" customHeight="1" thickBot="1" x14ac:dyDescent="0.5">
      <c r="A28" s="52">
        <v>1355</v>
      </c>
      <c r="B28" s="53">
        <v>1688310</v>
      </c>
      <c r="C28" s="54">
        <v>4512340</v>
      </c>
      <c r="D28" s="53">
        <f t="shared" si="0"/>
        <v>6200650</v>
      </c>
      <c r="E28" s="54">
        <v>112300</v>
      </c>
      <c r="F28" s="53">
        <v>81030</v>
      </c>
      <c r="G28" s="54">
        <f t="shared" si="1"/>
        <v>193330</v>
      </c>
      <c r="H28" s="53">
        <f t="shared" si="2"/>
        <v>6393980</v>
      </c>
      <c r="I28" s="4">
        <f t="shared" si="7"/>
        <v>1.1100357605208846</v>
      </c>
      <c r="J28" s="4">
        <f t="shared" si="7"/>
        <v>1.1220070876064359</v>
      </c>
      <c r="K28" s="4">
        <f t="shared" si="7"/>
        <v>1.1187220337533574</v>
      </c>
      <c r="L28" s="4">
        <f t="shared" si="7"/>
        <v>1.1342288657711341</v>
      </c>
      <c r="M28" s="4">
        <f t="shared" si="7"/>
        <v>1.1467591282196434</v>
      </c>
      <c r="N28" s="4">
        <f t="shared" si="7"/>
        <v>1.1394471621382685</v>
      </c>
      <c r="O28" s="4">
        <f t="shared" si="7"/>
        <v>1.1193376245494582</v>
      </c>
    </row>
    <row r="29" spans="1:15" ht="21.75" customHeight="1" thickBot="1" x14ac:dyDescent="0.5">
      <c r="A29" s="52">
        <v>1356</v>
      </c>
      <c r="B29" s="53">
        <v>1765526</v>
      </c>
      <c r="C29" s="54">
        <v>4718288</v>
      </c>
      <c r="D29" s="53">
        <f t="shared" si="0"/>
        <v>6483814</v>
      </c>
      <c r="E29" s="54">
        <v>128392</v>
      </c>
      <c r="F29" s="53">
        <v>91660</v>
      </c>
      <c r="G29" s="54">
        <f t="shared" si="1"/>
        <v>220052</v>
      </c>
      <c r="H29" s="53">
        <f t="shared" si="2"/>
        <v>6703866</v>
      </c>
      <c r="I29" s="4">
        <f t="shared" si="7"/>
        <v>1.0457356765049073</v>
      </c>
      <c r="J29" s="4">
        <f t="shared" si="7"/>
        <v>1.0456410642815037</v>
      </c>
      <c r="K29" s="4">
        <f t="shared" si="7"/>
        <v>1.0456668252521912</v>
      </c>
      <c r="L29" s="4">
        <f t="shared" si="7"/>
        <v>1.1432947462154943</v>
      </c>
      <c r="M29" s="4">
        <f t="shared" si="7"/>
        <v>1.1311859805010489</v>
      </c>
      <c r="N29" s="4">
        <f t="shared" si="7"/>
        <v>1.1382196244762841</v>
      </c>
      <c r="O29" s="4">
        <f t="shared" si="7"/>
        <v>1.0484652751494374</v>
      </c>
    </row>
    <row r="30" spans="1:15" ht="21.75" customHeight="1" thickBot="1" x14ac:dyDescent="0.5">
      <c r="A30" s="52">
        <v>1357</v>
      </c>
      <c r="B30" s="53">
        <v>1811736</v>
      </c>
      <c r="C30" s="54">
        <v>4837967</v>
      </c>
      <c r="D30" s="53">
        <f t="shared" si="0"/>
        <v>6649703</v>
      </c>
      <c r="E30" s="54">
        <v>144395</v>
      </c>
      <c r="F30" s="53">
        <v>102461</v>
      </c>
      <c r="G30" s="54">
        <f t="shared" si="1"/>
        <v>246856</v>
      </c>
      <c r="H30" s="53">
        <f t="shared" si="2"/>
        <v>6896559</v>
      </c>
      <c r="I30" s="4">
        <f t="shared" si="7"/>
        <v>1.0261735029673875</v>
      </c>
      <c r="J30" s="4">
        <f t="shared" si="7"/>
        <v>1.0253649204965869</v>
      </c>
      <c r="K30" s="4">
        <f t="shared" si="7"/>
        <v>1.0255850954391967</v>
      </c>
      <c r="L30" s="4">
        <f t="shared" si="7"/>
        <v>1.1246417222256839</v>
      </c>
      <c r="M30" s="4">
        <f t="shared" si="7"/>
        <v>1.1178376609207943</v>
      </c>
      <c r="N30" s="4">
        <f t="shared" si="7"/>
        <v>1.1218075727555306</v>
      </c>
      <c r="O30" s="4">
        <f t="shared" si="7"/>
        <v>1.028743563788417</v>
      </c>
    </row>
    <row r="31" spans="1:15" ht="21.75" customHeight="1" thickBot="1" x14ac:dyDescent="0.5">
      <c r="A31" s="52">
        <v>1358</v>
      </c>
      <c r="B31" s="53">
        <v>1697478</v>
      </c>
      <c r="C31" s="54">
        <v>4589511</v>
      </c>
      <c r="D31" s="53">
        <f t="shared" si="0"/>
        <v>6286989</v>
      </c>
      <c r="E31" s="54">
        <v>159137</v>
      </c>
      <c r="F31" s="53">
        <v>123438</v>
      </c>
      <c r="G31" s="54">
        <f t="shared" si="1"/>
        <v>282575</v>
      </c>
      <c r="H31" s="53">
        <f t="shared" si="2"/>
        <v>6569564</v>
      </c>
      <c r="I31" s="4">
        <f t="shared" si="7"/>
        <v>0.93693452026123014</v>
      </c>
      <c r="J31" s="4">
        <f t="shared" si="7"/>
        <v>0.94864454428895439</v>
      </c>
      <c r="K31" s="4">
        <f t="shared" si="7"/>
        <v>0.94545410524349738</v>
      </c>
      <c r="L31" s="4">
        <f t="shared" si="7"/>
        <v>1.1020949478860071</v>
      </c>
      <c r="M31" s="4">
        <f t="shared" si="7"/>
        <v>1.2047315563970682</v>
      </c>
      <c r="N31" s="4">
        <f t="shared" si="7"/>
        <v>1.1446956930356158</v>
      </c>
      <c r="O31" s="4">
        <f t="shared" si="7"/>
        <v>0.95258577502200736</v>
      </c>
    </row>
    <row r="32" spans="1:15" ht="21.75" customHeight="1" thickBot="1" x14ac:dyDescent="0.5">
      <c r="A32" s="52">
        <v>1359</v>
      </c>
      <c r="B32" s="53">
        <v>1727574</v>
      </c>
      <c r="C32" s="54">
        <v>4671824</v>
      </c>
      <c r="D32" s="53">
        <f t="shared" si="0"/>
        <v>6399398</v>
      </c>
      <c r="E32" s="54">
        <v>191941</v>
      </c>
      <c r="F32" s="53">
        <v>162796</v>
      </c>
      <c r="G32" s="54">
        <f t="shared" si="1"/>
        <v>354737</v>
      </c>
      <c r="H32" s="53">
        <f t="shared" si="2"/>
        <v>6754135</v>
      </c>
      <c r="I32" s="4">
        <f t="shared" si="7"/>
        <v>1.017729832139209</v>
      </c>
      <c r="J32" s="4">
        <f t="shared" si="7"/>
        <v>1.0179350261934224</v>
      </c>
      <c r="K32" s="4">
        <f t="shared" si="7"/>
        <v>1.0178796240935049</v>
      </c>
      <c r="L32" s="4">
        <f t="shared" si="7"/>
        <v>1.2061368506381294</v>
      </c>
      <c r="M32" s="4">
        <f t="shared" si="7"/>
        <v>1.3188483287156305</v>
      </c>
      <c r="N32" s="4">
        <f t="shared" si="7"/>
        <v>1.2553729098469433</v>
      </c>
      <c r="O32" s="4">
        <f t="shared" si="7"/>
        <v>1.0280948629163214</v>
      </c>
    </row>
    <row r="33" spans="1:15" s="1" customFormat="1" ht="21.75" customHeight="1" thickBot="1" x14ac:dyDescent="0.6">
      <c r="A33" s="25" t="s">
        <v>76</v>
      </c>
      <c r="B33" s="69">
        <f>GEOMEAN(I24:I32)-1</f>
        <v>8.4339439933740268E-2</v>
      </c>
      <c r="C33" s="69">
        <f t="shared" ref="C33:H33" si="8">GEOMEAN(J24:J32)-1</f>
        <v>7.4999911121076401E-2</v>
      </c>
      <c r="D33" s="69">
        <f t="shared" si="8"/>
        <v>7.7442598036466137E-2</v>
      </c>
      <c r="E33" s="69">
        <f t="shared" si="8"/>
        <v>0.12946529488274305</v>
      </c>
      <c r="F33" s="69">
        <f t="shared" si="8"/>
        <v>0.13735412985649842</v>
      </c>
      <c r="G33" s="69">
        <f t="shared" si="8"/>
        <v>0.13301760367162574</v>
      </c>
      <c r="H33" s="69">
        <f t="shared" si="8"/>
        <v>7.9756317075207361E-2</v>
      </c>
    </row>
    <row r="34" spans="1:15" s="1" customFormat="1" ht="21.75" customHeight="1" x14ac:dyDescent="0.55000000000000004">
      <c r="A34" s="87"/>
      <c r="B34" s="87"/>
      <c r="C34" s="87"/>
      <c r="D34" s="87"/>
      <c r="E34" s="87"/>
      <c r="F34" s="87"/>
    </row>
    <row r="35" spans="1:15" s="1" customFormat="1" ht="21.75" customHeight="1" x14ac:dyDescent="0.55000000000000004">
      <c r="A35" s="87"/>
      <c r="B35" s="87"/>
      <c r="C35" s="87"/>
      <c r="D35" s="87"/>
      <c r="E35" s="87"/>
      <c r="F35" s="87"/>
    </row>
    <row r="36" spans="1:15" s="1" customFormat="1" ht="21" x14ac:dyDescent="0.55000000000000004">
      <c r="A36" s="87"/>
      <c r="B36" s="87"/>
      <c r="C36" s="87"/>
      <c r="D36" s="87"/>
      <c r="E36" s="87"/>
      <c r="F36" s="87"/>
    </row>
    <row r="37" spans="1:15" s="1" customFormat="1" ht="21" x14ac:dyDescent="0.55000000000000004">
      <c r="A37" s="87"/>
      <c r="B37" s="87"/>
      <c r="C37" s="87"/>
      <c r="D37" s="87"/>
      <c r="E37" s="87"/>
      <c r="F37" s="87"/>
    </row>
    <row r="38" spans="1:15" ht="21.75" customHeight="1" thickBot="1" x14ac:dyDescent="0.65">
      <c r="A38" s="131" t="s">
        <v>116</v>
      </c>
      <c r="B38" s="131"/>
      <c r="C38" s="131"/>
      <c r="D38" s="131"/>
      <c r="E38" s="131"/>
      <c r="F38" s="131"/>
      <c r="G38" s="131"/>
      <c r="H38" s="131"/>
    </row>
    <row r="39" spans="1:15" ht="21.75" customHeight="1" thickBot="1" x14ac:dyDescent="0.5">
      <c r="A39" s="128" t="s">
        <v>3</v>
      </c>
      <c r="B39" s="129" t="s">
        <v>19</v>
      </c>
      <c r="C39" s="129"/>
      <c r="D39" s="129"/>
      <c r="E39" s="129" t="s">
        <v>18</v>
      </c>
      <c r="F39" s="129"/>
      <c r="G39" s="129"/>
      <c r="H39" s="130" t="s">
        <v>20</v>
      </c>
    </row>
    <row r="40" spans="1:15" ht="21.75" customHeight="1" thickBot="1" x14ac:dyDescent="0.5">
      <c r="A40" s="128"/>
      <c r="B40" s="51" t="s">
        <v>16</v>
      </c>
      <c r="C40" s="51" t="s">
        <v>17</v>
      </c>
      <c r="D40" s="51" t="s">
        <v>2</v>
      </c>
      <c r="E40" s="51" t="s">
        <v>16</v>
      </c>
      <c r="F40" s="51" t="s">
        <v>17</v>
      </c>
      <c r="G40" s="51" t="s">
        <v>2</v>
      </c>
      <c r="H40" s="130"/>
    </row>
    <row r="41" spans="1:15" ht="21.75" customHeight="1" thickBot="1" x14ac:dyDescent="0.5">
      <c r="A41" s="52">
        <v>1360</v>
      </c>
      <c r="B41" s="53">
        <v>1746740</v>
      </c>
      <c r="C41" s="54">
        <v>5071031</v>
      </c>
      <c r="D41" s="53">
        <f t="shared" si="0"/>
        <v>6817771</v>
      </c>
      <c r="E41" s="54">
        <v>263384</v>
      </c>
      <c r="F41" s="53">
        <v>203045</v>
      </c>
      <c r="G41" s="54">
        <f t="shared" si="1"/>
        <v>466429</v>
      </c>
      <c r="H41" s="53">
        <f t="shared" si="2"/>
        <v>7284200</v>
      </c>
      <c r="I41" s="4">
        <f t="shared" ref="I41:O41" si="9">B41/B32</f>
        <v>1.0110941702063125</v>
      </c>
      <c r="J41" s="4">
        <f t="shared" si="9"/>
        <v>1.0854499227710632</v>
      </c>
      <c r="K41" s="4">
        <f t="shared" si="9"/>
        <v>1.0653769307675502</v>
      </c>
      <c r="L41" s="4">
        <f t="shared" si="9"/>
        <v>1.3722133363898281</v>
      </c>
      <c r="M41" s="4">
        <f t="shared" si="9"/>
        <v>1.2472358043195164</v>
      </c>
      <c r="N41" s="4">
        <f t="shared" si="9"/>
        <v>1.3148586135644154</v>
      </c>
      <c r="O41" s="4">
        <f t="shared" si="9"/>
        <v>1.0784800718374743</v>
      </c>
    </row>
    <row r="42" spans="1:15" ht="21.75" customHeight="1" thickBot="1" x14ac:dyDescent="0.5">
      <c r="A42" s="52">
        <v>1361</v>
      </c>
      <c r="B42" s="53">
        <v>1758319</v>
      </c>
      <c r="C42" s="54">
        <v>5105246</v>
      </c>
      <c r="D42" s="53">
        <f t="shared" si="0"/>
        <v>6863565</v>
      </c>
      <c r="E42" s="54">
        <v>297149</v>
      </c>
      <c r="F42" s="53">
        <v>224089</v>
      </c>
      <c r="G42" s="54">
        <f t="shared" si="1"/>
        <v>521238</v>
      </c>
      <c r="H42" s="53">
        <f t="shared" si="2"/>
        <v>7384803</v>
      </c>
      <c r="I42" s="4">
        <f t="shared" ref="I42:O50" si="10">B42/B41</f>
        <v>1.0066289201598406</v>
      </c>
      <c r="J42" s="4">
        <f t="shared" si="10"/>
        <v>1.0067471486567525</v>
      </c>
      <c r="K42" s="4">
        <f t="shared" si="10"/>
        <v>1.0067168580464201</v>
      </c>
      <c r="L42" s="4">
        <f t="shared" si="10"/>
        <v>1.1281968532636759</v>
      </c>
      <c r="M42" s="4">
        <f t="shared" si="10"/>
        <v>1.1036420497919182</v>
      </c>
      <c r="N42" s="4">
        <f t="shared" si="10"/>
        <v>1.117507702136874</v>
      </c>
      <c r="O42" s="4">
        <f t="shared" si="10"/>
        <v>1.0138111254496032</v>
      </c>
    </row>
    <row r="43" spans="1:15" ht="21.75" customHeight="1" thickBot="1" x14ac:dyDescent="0.5">
      <c r="A43" s="52">
        <v>1362</v>
      </c>
      <c r="B43" s="53">
        <v>1973615</v>
      </c>
      <c r="C43" s="54">
        <v>5745796</v>
      </c>
      <c r="D43" s="53">
        <f t="shared" si="0"/>
        <v>7719411</v>
      </c>
      <c r="E43" s="54">
        <v>321973</v>
      </c>
      <c r="F43" s="53">
        <v>239006</v>
      </c>
      <c r="G43" s="54">
        <f t="shared" si="1"/>
        <v>560979</v>
      </c>
      <c r="H43" s="53">
        <f t="shared" si="2"/>
        <v>8280390</v>
      </c>
      <c r="I43" s="4">
        <f t="shared" si="10"/>
        <v>1.1224442208723218</v>
      </c>
      <c r="J43" s="4">
        <f t="shared" si="10"/>
        <v>1.1254689783802778</v>
      </c>
      <c r="K43" s="4">
        <f t="shared" si="10"/>
        <v>1.1246940911902197</v>
      </c>
      <c r="L43" s="4">
        <f t="shared" si="10"/>
        <v>1.0835405806514578</v>
      </c>
      <c r="M43" s="4">
        <f t="shared" si="10"/>
        <v>1.0665673013847177</v>
      </c>
      <c r="N43" s="4">
        <f t="shared" si="10"/>
        <v>1.0762434818643307</v>
      </c>
      <c r="O43" s="4">
        <f t="shared" si="10"/>
        <v>1.1212743251241772</v>
      </c>
    </row>
    <row r="44" spans="1:15" ht="21.75" customHeight="1" thickBot="1" x14ac:dyDescent="0.5">
      <c r="A44" s="52">
        <v>1363</v>
      </c>
      <c r="B44" s="53">
        <v>2121012</v>
      </c>
      <c r="C44" s="54">
        <v>6174209</v>
      </c>
      <c r="D44" s="53">
        <f t="shared" si="0"/>
        <v>8295221</v>
      </c>
      <c r="E44" s="54">
        <v>342745</v>
      </c>
      <c r="F44" s="53">
        <v>249363</v>
      </c>
      <c r="G44" s="54">
        <f t="shared" si="1"/>
        <v>592108</v>
      </c>
      <c r="H44" s="53">
        <f t="shared" si="2"/>
        <v>8887329</v>
      </c>
      <c r="I44" s="4">
        <f t="shared" si="10"/>
        <v>1.0746837655773795</v>
      </c>
      <c r="J44" s="4">
        <f t="shared" si="10"/>
        <v>1.0745611226016378</v>
      </c>
      <c r="K44" s="4">
        <f t="shared" si="10"/>
        <v>1.0745924786230452</v>
      </c>
      <c r="L44" s="4">
        <f t="shared" si="10"/>
        <v>1.0645147263901011</v>
      </c>
      <c r="M44" s="4">
        <f t="shared" si="10"/>
        <v>1.0433336401596613</v>
      </c>
      <c r="N44" s="4">
        <f t="shared" si="10"/>
        <v>1.055490490731382</v>
      </c>
      <c r="O44" s="4">
        <f t="shared" si="10"/>
        <v>1.0732983591352581</v>
      </c>
    </row>
    <row r="45" spans="1:15" ht="21.75" customHeight="1" thickBot="1" x14ac:dyDescent="0.5">
      <c r="A45" s="52">
        <v>1364</v>
      </c>
      <c r="B45" s="53">
        <v>2223397</v>
      </c>
      <c r="C45" s="54">
        <v>6472459</v>
      </c>
      <c r="D45" s="53">
        <f t="shared" si="0"/>
        <v>8695856</v>
      </c>
      <c r="E45" s="54">
        <v>364983</v>
      </c>
      <c r="F45" s="53">
        <v>265956</v>
      </c>
      <c r="G45" s="54">
        <f t="shared" si="1"/>
        <v>630939</v>
      </c>
      <c r="H45" s="53">
        <f t="shared" si="2"/>
        <v>9326795</v>
      </c>
      <c r="I45" s="4">
        <f t="shared" si="10"/>
        <v>1.0482717683822629</v>
      </c>
      <c r="J45" s="4">
        <f t="shared" si="10"/>
        <v>1.0483057829756006</v>
      </c>
      <c r="K45" s="4">
        <f t="shared" si="10"/>
        <v>1.0482970857557623</v>
      </c>
      <c r="L45" s="4">
        <f t="shared" si="10"/>
        <v>1.0648820551722127</v>
      </c>
      <c r="M45" s="4">
        <f t="shared" si="10"/>
        <v>1.0665415478639573</v>
      </c>
      <c r="N45" s="4">
        <f t="shared" si="10"/>
        <v>1.0655809413147601</v>
      </c>
      <c r="O45" s="4">
        <f t="shared" si="10"/>
        <v>1.0494486026116507</v>
      </c>
    </row>
    <row r="46" spans="1:15" ht="21.75" customHeight="1" thickBot="1" x14ac:dyDescent="0.5">
      <c r="A46" s="52">
        <v>1365</v>
      </c>
      <c r="B46" s="53">
        <v>1956514</v>
      </c>
      <c r="C46" s="54">
        <v>5690527</v>
      </c>
      <c r="D46" s="53">
        <f t="shared" si="0"/>
        <v>7647041</v>
      </c>
      <c r="E46" s="54">
        <v>395669</v>
      </c>
      <c r="F46" s="53">
        <v>290085</v>
      </c>
      <c r="G46" s="54">
        <f t="shared" si="1"/>
        <v>685754</v>
      </c>
      <c r="H46" s="53">
        <f t="shared" si="2"/>
        <v>8332795</v>
      </c>
      <c r="I46" s="4">
        <f t="shared" si="10"/>
        <v>0.87996610591810642</v>
      </c>
      <c r="J46" s="4">
        <f t="shared" si="10"/>
        <v>0.87919089174608911</v>
      </c>
      <c r="K46" s="4">
        <f t="shared" si="10"/>
        <v>0.87938910211944632</v>
      </c>
      <c r="L46" s="4">
        <f t="shared" si="10"/>
        <v>1.0840751487055562</v>
      </c>
      <c r="M46" s="4">
        <f t="shared" si="10"/>
        <v>1.0907255335469026</v>
      </c>
      <c r="N46" s="4">
        <f t="shared" si="10"/>
        <v>1.0868784462523318</v>
      </c>
      <c r="O46" s="4">
        <f t="shared" si="10"/>
        <v>0.89342534064488388</v>
      </c>
    </row>
    <row r="47" spans="1:15" ht="21.75" customHeight="1" thickBot="1" x14ac:dyDescent="0.5">
      <c r="A47" s="52">
        <v>1366</v>
      </c>
      <c r="B47" s="53">
        <v>2180340</v>
      </c>
      <c r="C47" s="54">
        <v>6308710</v>
      </c>
      <c r="D47" s="53">
        <f t="shared" si="0"/>
        <v>8489050</v>
      </c>
      <c r="E47" s="54">
        <v>429975</v>
      </c>
      <c r="F47" s="53">
        <v>312978</v>
      </c>
      <c r="G47" s="54">
        <f t="shared" si="1"/>
        <v>742953</v>
      </c>
      <c r="H47" s="53">
        <f t="shared" si="2"/>
        <v>9232003</v>
      </c>
      <c r="I47" s="4">
        <f t="shared" si="10"/>
        <v>1.1144004080727252</v>
      </c>
      <c r="J47" s="4">
        <f t="shared" si="10"/>
        <v>1.1086336994798549</v>
      </c>
      <c r="K47" s="4">
        <f t="shared" si="10"/>
        <v>1.1101091258697318</v>
      </c>
      <c r="L47" s="4">
        <f t="shared" si="10"/>
        <v>1.086703785234628</v>
      </c>
      <c r="M47" s="4">
        <f t="shared" si="10"/>
        <v>1.0789182480996948</v>
      </c>
      <c r="N47" s="4">
        <f t="shared" si="10"/>
        <v>1.0834103774823041</v>
      </c>
      <c r="O47" s="4">
        <f t="shared" si="10"/>
        <v>1.1079119311107497</v>
      </c>
    </row>
    <row r="48" spans="1:15" ht="21.75" customHeight="1" thickBot="1" x14ac:dyDescent="0.5">
      <c r="A48" s="52">
        <v>1367</v>
      </c>
      <c r="B48" s="53">
        <v>2423974</v>
      </c>
      <c r="C48" s="54">
        <v>6950403</v>
      </c>
      <c r="D48" s="53">
        <f t="shared" si="0"/>
        <v>9374377</v>
      </c>
      <c r="E48" s="54">
        <v>471824</v>
      </c>
      <c r="F48" s="53">
        <v>345660</v>
      </c>
      <c r="G48" s="54">
        <f t="shared" si="1"/>
        <v>817484</v>
      </c>
      <c r="H48" s="53">
        <f t="shared" si="2"/>
        <v>10191861</v>
      </c>
      <c r="I48" s="4">
        <f t="shared" si="10"/>
        <v>1.1117412880559914</v>
      </c>
      <c r="J48" s="4">
        <f t="shared" si="10"/>
        <v>1.1017154061606889</v>
      </c>
      <c r="K48" s="4">
        <f t="shared" si="10"/>
        <v>1.1042904683091748</v>
      </c>
      <c r="L48" s="4">
        <f t="shared" si="10"/>
        <v>1.0973289144717717</v>
      </c>
      <c r="M48" s="4">
        <f t="shared" si="10"/>
        <v>1.1044226750762034</v>
      </c>
      <c r="N48" s="4">
        <f t="shared" si="10"/>
        <v>1.1003172475244061</v>
      </c>
      <c r="O48" s="4">
        <f t="shared" si="10"/>
        <v>1.1039707201135007</v>
      </c>
    </row>
    <row r="49" spans="1:15" ht="21.75" customHeight="1" thickBot="1" x14ac:dyDescent="0.5">
      <c r="A49" s="52">
        <v>1368</v>
      </c>
      <c r="B49" s="53">
        <v>2779138</v>
      </c>
      <c r="C49" s="54">
        <v>8018512</v>
      </c>
      <c r="D49" s="53">
        <f t="shared" si="0"/>
        <v>10797650</v>
      </c>
      <c r="E49" s="54">
        <v>530212</v>
      </c>
      <c r="F49" s="53">
        <v>409314</v>
      </c>
      <c r="G49" s="54">
        <f t="shared" si="1"/>
        <v>939526</v>
      </c>
      <c r="H49" s="53">
        <f t="shared" si="2"/>
        <v>11737176</v>
      </c>
      <c r="I49" s="4">
        <f t="shared" si="10"/>
        <v>1.1465213735790896</v>
      </c>
      <c r="J49" s="4">
        <f t="shared" si="10"/>
        <v>1.1536758372140437</v>
      </c>
      <c r="K49" s="4">
        <f t="shared" si="10"/>
        <v>1.1518258760022133</v>
      </c>
      <c r="L49" s="4">
        <f t="shared" si="10"/>
        <v>1.1237495337244396</v>
      </c>
      <c r="M49" s="4">
        <f t="shared" si="10"/>
        <v>1.18415205693456</v>
      </c>
      <c r="N49" s="4">
        <f t="shared" si="10"/>
        <v>1.1492897720322355</v>
      </c>
      <c r="O49" s="4">
        <f t="shared" si="10"/>
        <v>1.1516224563894661</v>
      </c>
    </row>
    <row r="50" spans="1:15" ht="21.75" customHeight="1" thickBot="1" x14ac:dyDescent="0.5">
      <c r="A50" s="52">
        <v>1369</v>
      </c>
      <c r="B50" s="53">
        <v>2978457</v>
      </c>
      <c r="C50" s="54">
        <v>8562390</v>
      </c>
      <c r="D50" s="53">
        <f t="shared" si="0"/>
        <v>11540847</v>
      </c>
      <c r="E50" s="54">
        <v>564862</v>
      </c>
      <c r="F50" s="53">
        <v>450259</v>
      </c>
      <c r="G50" s="54">
        <f t="shared" si="1"/>
        <v>1015121</v>
      </c>
      <c r="H50" s="53">
        <f t="shared" si="2"/>
        <v>12555968</v>
      </c>
      <c r="I50" s="4">
        <f t="shared" si="10"/>
        <v>1.0717197202873696</v>
      </c>
      <c r="J50" s="4">
        <f t="shared" si="10"/>
        <v>1.0678277964789478</v>
      </c>
      <c r="K50" s="4">
        <f t="shared" si="10"/>
        <v>1.0688295138293982</v>
      </c>
      <c r="L50" s="4">
        <f t="shared" si="10"/>
        <v>1.0653512180033646</v>
      </c>
      <c r="M50" s="4">
        <f t="shared" si="10"/>
        <v>1.1000332263250219</v>
      </c>
      <c r="N50" s="4">
        <f t="shared" si="10"/>
        <v>1.0804607855450514</v>
      </c>
      <c r="O50" s="4">
        <f t="shared" si="10"/>
        <v>1.0697605625066882</v>
      </c>
    </row>
    <row r="51" spans="1:15" s="1" customFormat="1" ht="21.75" customHeight="1" thickBot="1" x14ac:dyDescent="0.6">
      <c r="A51" s="25" t="s">
        <v>76</v>
      </c>
      <c r="B51" s="69">
        <f>GEOMEAN(I42:I50)-1</f>
        <v>6.108811982494422E-2</v>
      </c>
      <c r="C51" s="69">
        <f t="shared" ref="C51:H51" si="11">GEOMEAN(J42:J50)-1</f>
        <v>5.9931106206624118E-2</v>
      </c>
      <c r="D51" s="69">
        <f t="shared" si="11"/>
        <v>6.0228501331343276E-2</v>
      </c>
      <c r="E51" s="69">
        <f t="shared" si="11"/>
        <v>8.8471335932655437E-2</v>
      </c>
      <c r="F51" s="69">
        <f t="shared" si="11"/>
        <v>9.2521548137524556E-2</v>
      </c>
      <c r="G51" s="69">
        <f t="shared" si="11"/>
        <v>9.0249277411103668E-2</v>
      </c>
      <c r="H51" s="69">
        <f t="shared" si="11"/>
        <v>6.2366236733160996E-2</v>
      </c>
    </row>
    <row r="52" spans="1:15" s="1" customFormat="1" ht="21.75" customHeight="1" x14ac:dyDescent="0.55000000000000004">
      <c r="A52" s="87"/>
      <c r="B52" s="87"/>
      <c r="C52" s="87"/>
      <c r="D52" s="87"/>
      <c r="E52" s="87"/>
      <c r="F52" s="87"/>
    </row>
    <row r="53" spans="1:15" s="1" customFormat="1" ht="21.75" customHeight="1" x14ac:dyDescent="0.55000000000000004">
      <c r="A53" s="87"/>
      <c r="B53" s="87"/>
      <c r="C53" s="87"/>
      <c r="D53" s="87"/>
      <c r="E53" s="87"/>
      <c r="F53" s="87"/>
    </row>
    <row r="54" spans="1:15" s="1" customFormat="1" ht="21" x14ac:dyDescent="0.55000000000000004">
      <c r="A54" s="87"/>
      <c r="B54" s="87"/>
      <c r="C54" s="87"/>
      <c r="D54" s="87"/>
      <c r="E54" s="87"/>
      <c r="F54" s="87"/>
    </row>
    <row r="55" spans="1:15" s="1" customFormat="1" ht="21.75" customHeight="1" x14ac:dyDescent="0.55000000000000004">
      <c r="A55" s="87"/>
      <c r="B55" s="87"/>
      <c r="C55" s="87"/>
      <c r="D55" s="87"/>
      <c r="E55" s="87"/>
      <c r="F55" s="87"/>
    </row>
    <row r="56" spans="1:15" ht="21.75" customHeight="1" thickBot="1" x14ac:dyDescent="0.65">
      <c r="A56" s="131" t="s">
        <v>117</v>
      </c>
      <c r="B56" s="131"/>
      <c r="C56" s="131"/>
      <c r="D56" s="131"/>
      <c r="E56" s="131"/>
      <c r="F56" s="131"/>
      <c r="G56" s="131"/>
      <c r="H56" s="131"/>
    </row>
    <row r="57" spans="1:15" ht="21.75" customHeight="1" thickBot="1" x14ac:dyDescent="0.5">
      <c r="A57" s="128" t="s">
        <v>3</v>
      </c>
      <c r="B57" s="129" t="s">
        <v>19</v>
      </c>
      <c r="C57" s="129"/>
      <c r="D57" s="129"/>
      <c r="E57" s="129" t="s">
        <v>18</v>
      </c>
      <c r="F57" s="129"/>
      <c r="G57" s="129"/>
      <c r="H57" s="130" t="s">
        <v>20</v>
      </c>
    </row>
    <row r="58" spans="1:15" ht="21.75" customHeight="1" thickBot="1" x14ac:dyDescent="0.5">
      <c r="A58" s="128"/>
      <c r="B58" s="51" t="s">
        <v>16</v>
      </c>
      <c r="C58" s="51" t="s">
        <v>17</v>
      </c>
      <c r="D58" s="51" t="s">
        <v>2</v>
      </c>
      <c r="E58" s="51" t="s">
        <v>16</v>
      </c>
      <c r="F58" s="51" t="s">
        <v>17</v>
      </c>
      <c r="G58" s="51" t="s">
        <v>2</v>
      </c>
      <c r="H58" s="130"/>
    </row>
    <row r="59" spans="1:15" ht="21.75" customHeight="1" thickBot="1" x14ac:dyDescent="0.5">
      <c r="A59" s="52">
        <v>1370</v>
      </c>
      <c r="B59" s="53">
        <v>3318192</v>
      </c>
      <c r="C59" s="54">
        <v>9721634</v>
      </c>
      <c r="D59" s="53">
        <f t="shared" si="0"/>
        <v>13039826</v>
      </c>
      <c r="E59" s="54">
        <v>609053</v>
      </c>
      <c r="F59" s="53">
        <v>480630</v>
      </c>
      <c r="G59" s="54">
        <f t="shared" si="1"/>
        <v>1089683</v>
      </c>
      <c r="H59" s="53">
        <f t="shared" si="2"/>
        <v>14129509</v>
      </c>
      <c r="I59" s="4">
        <f t="shared" ref="I59:O59" si="12">B59/B50</f>
        <v>1.1140640942608875</v>
      </c>
      <c r="J59" s="4">
        <f t="shared" si="12"/>
        <v>1.1353878998737501</v>
      </c>
      <c r="K59" s="4">
        <f t="shared" si="12"/>
        <v>1.1298846609785227</v>
      </c>
      <c r="L59" s="4">
        <f t="shared" si="12"/>
        <v>1.0782332675945629</v>
      </c>
      <c r="M59" s="4">
        <f t="shared" si="12"/>
        <v>1.0674522885716888</v>
      </c>
      <c r="N59" s="4">
        <f t="shared" si="12"/>
        <v>1.0734513422537806</v>
      </c>
      <c r="O59" s="4">
        <f t="shared" si="12"/>
        <v>1.1253221575588597</v>
      </c>
    </row>
    <row r="60" spans="1:15" ht="21.75" customHeight="1" thickBot="1" x14ac:dyDescent="0.5">
      <c r="A60" s="52">
        <v>1371</v>
      </c>
      <c r="B60" s="53">
        <v>3579970</v>
      </c>
      <c r="C60" s="54">
        <v>10494950</v>
      </c>
      <c r="D60" s="53">
        <f t="shared" si="0"/>
        <v>14074920</v>
      </c>
      <c r="E60" s="54">
        <v>671162</v>
      </c>
      <c r="F60" s="53">
        <v>548788</v>
      </c>
      <c r="G60" s="54">
        <f t="shared" si="1"/>
        <v>1219950</v>
      </c>
      <c r="H60" s="53">
        <f t="shared" si="2"/>
        <v>15294870</v>
      </c>
      <c r="I60" s="4">
        <f t="shared" ref="I60:O68" si="13">B60/B59</f>
        <v>1.0788917579211812</v>
      </c>
      <c r="J60" s="4">
        <f t="shared" si="13"/>
        <v>1.0795458870391541</v>
      </c>
      <c r="K60" s="4">
        <f t="shared" si="13"/>
        <v>1.0793794334372253</v>
      </c>
      <c r="L60" s="4">
        <f t="shared" si="13"/>
        <v>1.1019763468860675</v>
      </c>
      <c r="M60" s="4">
        <f t="shared" si="13"/>
        <v>1.1418097080914633</v>
      </c>
      <c r="N60" s="4">
        <f t="shared" si="13"/>
        <v>1.119545776156919</v>
      </c>
      <c r="O60" s="4">
        <f t="shared" si="13"/>
        <v>1.0824771051846176</v>
      </c>
    </row>
    <row r="61" spans="1:15" ht="21.75" customHeight="1" thickBot="1" x14ac:dyDescent="0.5">
      <c r="A61" s="52">
        <v>1372</v>
      </c>
      <c r="B61" s="53">
        <v>3894654</v>
      </c>
      <c r="C61" s="54">
        <v>11589872</v>
      </c>
      <c r="D61" s="53">
        <f t="shared" si="0"/>
        <v>15484526</v>
      </c>
      <c r="E61" s="54">
        <v>765430</v>
      </c>
      <c r="F61" s="53">
        <v>650507</v>
      </c>
      <c r="G61" s="54">
        <f t="shared" si="1"/>
        <v>1415937</v>
      </c>
      <c r="H61" s="53">
        <f t="shared" si="2"/>
        <v>16900463</v>
      </c>
      <c r="I61" s="4">
        <f t="shared" si="13"/>
        <v>1.0879012952622509</v>
      </c>
      <c r="J61" s="4">
        <f t="shared" si="13"/>
        <v>1.1043284627368402</v>
      </c>
      <c r="K61" s="4">
        <f t="shared" si="13"/>
        <v>1.1001501962355735</v>
      </c>
      <c r="L61" s="4">
        <f t="shared" si="13"/>
        <v>1.1404549125248449</v>
      </c>
      <c r="M61" s="4">
        <f t="shared" si="13"/>
        <v>1.1853520849581258</v>
      </c>
      <c r="N61" s="4">
        <f t="shared" si="13"/>
        <v>1.1606516660518873</v>
      </c>
      <c r="O61" s="4">
        <f t="shared" si="13"/>
        <v>1.1049759167616331</v>
      </c>
    </row>
    <row r="62" spans="1:15" ht="21.75" customHeight="1" thickBot="1" x14ac:dyDescent="0.5">
      <c r="A62" s="52">
        <v>1373</v>
      </c>
      <c r="B62" s="53">
        <v>4230725</v>
      </c>
      <c r="C62" s="54">
        <v>12944419</v>
      </c>
      <c r="D62" s="53">
        <f t="shared" si="0"/>
        <v>17175144</v>
      </c>
      <c r="E62" s="54">
        <v>833713</v>
      </c>
      <c r="F62" s="53">
        <v>711935</v>
      </c>
      <c r="G62" s="54">
        <f t="shared" si="1"/>
        <v>1545648</v>
      </c>
      <c r="H62" s="53">
        <f t="shared" si="2"/>
        <v>18720792</v>
      </c>
      <c r="I62" s="4">
        <f t="shared" si="13"/>
        <v>1.0862903354187561</v>
      </c>
      <c r="J62" s="4">
        <f t="shared" si="13"/>
        <v>1.1168733356157858</v>
      </c>
      <c r="K62" s="4">
        <f t="shared" si="13"/>
        <v>1.1091811270167391</v>
      </c>
      <c r="L62" s="4">
        <f t="shared" si="13"/>
        <v>1.0892086800883163</v>
      </c>
      <c r="M62" s="4">
        <f t="shared" si="13"/>
        <v>1.094430959236411</v>
      </c>
      <c r="N62" s="4">
        <f t="shared" si="13"/>
        <v>1.0916078893340593</v>
      </c>
      <c r="O62" s="4">
        <f t="shared" si="13"/>
        <v>1.1077088243085411</v>
      </c>
    </row>
    <row r="63" spans="1:15" ht="21.75" customHeight="1" thickBot="1" x14ac:dyDescent="0.5">
      <c r="A63" s="52">
        <v>1374</v>
      </c>
      <c r="B63" s="53">
        <v>4819859</v>
      </c>
      <c r="C63" s="54">
        <v>13959969</v>
      </c>
      <c r="D63" s="53">
        <f t="shared" si="0"/>
        <v>18779828</v>
      </c>
      <c r="E63" s="54">
        <v>895750</v>
      </c>
      <c r="F63" s="53">
        <v>766874</v>
      </c>
      <c r="G63" s="54">
        <f t="shared" si="1"/>
        <v>1662624</v>
      </c>
      <c r="H63" s="53">
        <f t="shared" si="2"/>
        <v>20442452</v>
      </c>
      <c r="I63" s="4">
        <f t="shared" si="13"/>
        <v>1.1392513103546082</v>
      </c>
      <c r="J63" s="4">
        <f t="shared" si="13"/>
        <v>1.0784546606533674</v>
      </c>
      <c r="K63" s="4">
        <f t="shared" si="13"/>
        <v>1.0934305994756144</v>
      </c>
      <c r="L63" s="4">
        <f t="shared" si="13"/>
        <v>1.0744104985768483</v>
      </c>
      <c r="M63" s="4">
        <f t="shared" si="13"/>
        <v>1.0771685617366753</v>
      </c>
      <c r="N63" s="4">
        <f t="shared" si="13"/>
        <v>1.0756808794757926</v>
      </c>
      <c r="O63" s="4">
        <f t="shared" si="13"/>
        <v>1.0919651262617522</v>
      </c>
    </row>
    <row r="64" spans="1:15" ht="21.75" customHeight="1" thickBot="1" x14ac:dyDescent="0.5">
      <c r="A64" s="52">
        <v>1375</v>
      </c>
      <c r="B64" s="53">
        <v>5100535</v>
      </c>
      <c r="C64" s="54">
        <v>15349523</v>
      </c>
      <c r="D64" s="53">
        <f t="shared" si="0"/>
        <v>20450058</v>
      </c>
      <c r="E64" s="54">
        <v>949615</v>
      </c>
      <c r="F64" s="53">
        <v>811067</v>
      </c>
      <c r="G64" s="54">
        <f t="shared" si="1"/>
        <v>1760682</v>
      </c>
      <c r="H64" s="53">
        <f t="shared" si="2"/>
        <v>22210740</v>
      </c>
      <c r="I64" s="4">
        <f t="shared" si="13"/>
        <v>1.0582332387731674</v>
      </c>
      <c r="J64" s="4">
        <f t="shared" si="13"/>
        <v>1.099538473187154</v>
      </c>
      <c r="K64" s="4">
        <f t="shared" si="13"/>
        <v>1.0889374492673736</v>
      </c>
      <c r="L64" s="4">
        <f t="shared" si="13"/>
        <v>1.0601339659503211</v>
      </c>
      <c r="M64" s="4">
        <f t="shared" si="13"/>
        <v>1.0576274590089114</v>
      </c>
      <c r="N64" s="4">
        <f t="shared" si="13"/>
        <v>1.0589778566891852</v>
      </c>
      <c r="O64" s="4">
        <f t="shared" si="13"/>
        <v>1.0865007778910278</v>
      </c>
    </row>
    <row r="65" spans="1:15" ht="21.75" customHeight="1" thickBot="1" x14ac:dyDescent="0.5">
      <c r="A65" s="52">
        <v>1376</v>
      </c>
      <c r="B65" s="53">
        <v>5625038</v>
      </c>
      <c r="C65" s="54">
        <v>15895732</v>
      </c>
      <c r="D65" s="53">
        <f t="shared" si="0"/>
        <v>21520770</v>
      </c>
      <c r="E65" s="54">
        <v>984887</v>
      </c>
      <c r="F65" s="53">
        <v>880343</v>
      </c>
      <c r="G65" s="54">
        <f t="shared" si="1"/>
        <v>1865230</v>
      </c>
      <c r="H65" s="53">
        <f t="shared" si="2"/>
        <v>23386000</v>
      </c>
      <c r="I65" s="4">
        <f t="shared" si="13"/>
        <v>1.1028329381133548</v>
      </c>
      <c r="J65" s="4">
        <f t="shared" si="13"/>
        <v>1.0355847540018019</v>
      </c>
      <c r="K65" s="4">
        <f t="shared" si="13"/>
        <v>1.052357406516891</v>
      </c>
      <c r="L65" s="4">
        <f t="shared" si="13"/>
        <v>1.0371434739341734</v>
      </c>
      <c r="M65" s="4">
        <f t="shared" si="13"/>
        <v>1.0854134122088557</v>
      </c>
      <c r="N65" s="4">
        <f t="shared" si="13"/>
        <v>1.0593792632627583</v>
      </c>
      <c r="O65" s="4">
        <f t="shared" si="13"/>
        <v>1.0529140406848219</v>
      </c>
    </row>
    <row r="66" spans="1:15" ht="21.75" customHeight="1" thickBot="1" x14ac:dyDescent="0.5">
      <c r="A66" s="52">
        <v>1377</v>
      </c>
      <c r="B66" s="53">
        <v>5849456</v>
      </c>
      <c r="C66" s="54">
        <v>16354946</v>
      </c>
      <c r="D66" s="53">
        <f t="shared" si="0"/>
        <v>22204402</v>
      </c>
      <c r="E66" s="54">
        <v>1041050</v>
      </c>
      <c r="F66" s="53">
        <v>930548</v>
      </c>
      <c r="G66" s="54">
        <f t="shared" si="1"/>
        <v>1971598</v>
      </c>
      <c r="H66" s="53">
        <f t="shared" si="2"/>
        <v>24176000</v>
      </c>
      <c r="I66" s="4">
        <f t="shared" si="13"/>
        <v>1.0398962638119067</v>
      </c>
      <c r="J66" s="4">
        <f t="shared" si="13"/>
        <v>1.0288891382919643</v>
      </c>
      <c r="K66" s="4">
        <f t="shared" si="13"/>
        <v>1.0317661496312631</v>
      </c>
      <c r="L66" s="4">
        <f t="shared" si="13"/>
        <v>1.0570248160448863</v>
      </c>
      <c r="M66" s="4">
        <f t="shared" si="13"/>
        <v>1.0570289080506121</v>
      </c>
      <c r="N66" s="4">
        <f t="shared" si="13"/>
        <v>1.0570267473716377</v>
      </c>
      <c r="O66" s="4">
        <f t="shared" si="13"/>
        <v>1.0337808945522962</v>
      </c>
    </row>
    <row r="67" spans="1:15" ht="21.75" customHeight="1" thickBot="1" x14ac:dyDescent="0.5">
      <c r="A67" s="52">
        <v>1378</v>
      </c>
      <c r="B67" s="53">
        <v>5943708</v>
      </c>
      <c r="C67" s="54">
        <v>16748476</v>
      </c>
      <c r="D67" s="53">
        <f t="shared" si="0"/>
        <v>22692184</v>
      </c>
      <c r="E67" s="54">
        <v>1099683</v>
      </c>
      <c r="F67" s="53">
        <v>987623</v>
      </c>
      <c r="G67" s="54">
        <f t="shared" si="1"/>
        <v>2087306</v>
      </c>
      <c r="H67" s="53">
        <f t="shared" si="2"/>
        <v>24779490</v>
      </c>
      <c r="I67" s="4">
        <f t="shared" si="13"/>
        <v>1.0161129513582117</v>
      </c>
      <c r="J67" s="4">
        <f t="shared" si="13"/>
        <v>1.0240618342610242</v>
      </c>
      <c r="K67" s="4">
        <f t="shared" si="13"/>
        <v>1.0219678062034727</v>
      </c>
      <c r="L67" s="4">
        <f t="shared" si="13"/>
        <v>1.0563210220450507</v>
      </c>
      <c r="M67" s="4">
        <f t="shared" si="13"/>
        <v>1.0613348263603812</v>
      </c>
      <c r="N67" s="4">
        <f t="shared" si="13"/>
        <v>1.0586874200521608</v>
      </c>
      <c r="O67" s="4">
        <f t="shared" si="13"/>
        <v>1.0249623593646591</v>
      </c>
    </row>
    <row r="68" spans="1:15" ht="21.75" customHeight="1" thickBot="1" x14ac:dyDescent="0.5">
      <c r="A68" s="52">
        <v>1379</v>
      </c>
      <c r="B68" s="53">
        <v>6059167</v>
      </c>
      <c r="C68" s="54">
        <v>17133621</v>
      </c>
      <c r="D68" s="53">
        <f t="shared" si="0"/>
        <v>23192788</v>
      </c>
      <c r="E68" s="54">
        <v>1144022</v>
      </c>
      <c r="F68" s="53">
        <v>1024641</v>
      </c>
      <c r="G68" s="54">
        <f t="shared" si="1"/>
        <v>2168663</v>
      </c>
      <c r="H68" s="53">
        <f t="shared" si="2"/>
        <v>25361451</v>
      </c>
      <c r="I68" s="4">
        <f t="shared" si="13"/>
        <v>1.019425415918817</v>
      </c>
      <c r="J68" s="4">
        <f t="shared" si="13"/>
        <v>1.0229958236200118</v>
      </c>
      <c r="K68" s="4">
        <f t="shared" si="13"/>
        <v>1.0220606355033963</v>
      </c>
      <c r="L68" s="4">
        <f t="shared" si="13"/>
        <v>1.0403198012518153</v>
      </c>
      <c r="M68" s="4">
        <f t="shared" si="13"/>
        <v>1.0374819136451865</v>
      </c>
      <c r="N68" s="4">
        <f t="shared" si="13"/>
        <v>1.0389770354706018</v>
      </c>
      <c r="O68" s="4">
        <f t="shared" si="13"/>
        <v>1.023485592318486</v>
      </c>
    </row>
    <row r="69" spans="1:15" s="1" customFormat="1" ht="21.75" customHeight="1" thickBot="1" x14ac:dyDescent="0.6">
      <c r="A69" s="25" t="s">
        <v>76</v>
      </c>
      <c r="B69" s="69">
        <f>GEOMEAN(I60:I68)-1</f>
        <v>6.9194764266925946E-2</v>
      </c>
      <c r="C69" s="69">
        <f t="shared" ref="C69:H69" si="14">GEOMEAN(J60:J68)-1</f>
        <v>6.4990032799562725E-2</v>
      </c>
      <c r="D69" s="69">
        <f t="shared" si="14"/>
        <v>6.6072635418723324E-2</v>
      </c>
      <c r="E69" s="69">
        <f t="shared" si="14"/>
        <v>7.2555862534577464E-2</v>
      </c>
      <c r="F69" s="69">
        <f t="shared" si="14"/>
        <v>8.7749729201739513E-2</v>
      </c>
      <c r="G69" s="69">
        <f t="shared" si="14"/>
        <v>7.9469088555282674E-2</v>
      </c>
      <c r="H69" s="69">
        <f t="shared" si="14"/>
        <v>6.7154862079565225E-2</v>
      </c>
    </row>
    <row r="70" spans="1:15" s="1" customFormat="1" ht="21.75" customHeight="1" x14ac:dyDescent="0.55000000000000004">
      <c r="A70" s="87"/>
      <c r="B70" s="87"/>
      <c r="C70" s="87"/>
      <c r="D70" s="87"/>
      <c r="E70" s="87"/>
      <c r="F70" s="87"/>
    </row>
    <row r="71" spans="1:15" s="1" customFormat="1" ht="21" x14ac:dyDescent="0.55000000000000004">
      <c r="A71" s="87"/>
      <c r="B71" s="87"/>
      <c r="C71" s="87"/>
      <c r="D71" s="87"/>
      <c r="E71" s="87"/>
      <c r="F71" s="87"/>
    </row>
    <row r="72" spans="1:15" s="1" customFormat="1" ht="21.75" customHeight="1" x14ac:dyDescent="0.55000000000000004">
      <c r="A72" s="87"/>
      <c r="B72" s="87"/>
      <c r="C72" s="87"/>
      <c r="D72" s="87"/>
      <c r="E72" s="87"/>
      <c r="F72" s="87"/>
    </row>
    <row r="73" spans="1:15" s="1" customFormat="1" ht="21.75" customHeight="1" x14ac:dyDescent="0.55000000000000004">
      <c r="A73" s="87"/>
      <c r="B73" s="87"/>
      <c r="C73" s="87"/>
      <c r="D73" s="87"/>
      <c r="E73" s="87"/>
      <c r="F73" s="87"/>
    </row>
    <row r="74" spans="1:15" ht="21.75" customHeight="1" thickBot="1" x14ac:dyDescent="0.65">
      <c r="A74" s="131" t="s">
        <v>118</v>
      </c>
      <c r="B74" s="131"/>
      <c r="C74" s="131"/>
      <c r="D74" s="131"/>
      <c r="E74" s="131"/>
      <c r="F74" s="131"/>
      <c r="G74" s="131"/>
      <c r="H74" s="131"/>
    </row>
    <row r="75" spans="1:15" ht="21.75" customHeight="1" thickBot="1" x14ac:dyDescent="0.5">
      <c r="A75" s="128" t="s">
        <v>3</v>
      </c>
      <c r="B75" s="129" t="s">
        <v>19</v>
      </c>
      <c r="C75" s="129"/>
      <c r="D75" s="129"/>
      <c r="E75" s="129" t="s">
        <v>18</v>
      </c>
      <c r="F75" s="129"/>
      <c r="G75" s="129"/>
      <c r="H75" s="130" t="s">
        <v>20</v>
      </c>
    </row>
    <row r="76" spans="1:15" ht="21.75" customHeight="1" thickBot="1" x14ac:dyDescent="0.5">
      <c r="A76" s="128"/>
      <c r="B76" s="51" t="s">
        <v>16</v>
      </c>
      <c r="C76" s="51" t="s">
        <v>17</v>
      </c>
      <c r="D76" s="51" t="s">
        <v>2</v>
      </c>
      <c r="E76" s="51" t="s">
        <v>16</v>
      </c>
      <c r="F76" s="51" t="s">
        <v>17</v>
      </c>
      <c r="G76" s="51" t="s">
        <v>2</v>
      </c>
      <c r="H76" s="130"/>
    </row>
    <row r="77" spans="1:15" ht="21.75" customHeight="1" thickBot="1" x14ac:dyDescent="0.5">
      <c r="A77" s="52">
        <v>1380</v>
      </c>
      <c r="B77" s="53">
        <v>6357913</v>
      </c>
      <c r="C77" s="54">
        <v>17851836</v>
      </c>
      <c r="D77" s="53">
        <f t="shared" si="0"/>
        <v>24209749</v>
      </c>
      <c r="E77" s="54">
        <v>1208627</v>
      </c>
      <c r="F77" s="53">
        <v>1100911</v>
      </c>
      <c r="G77" s="54">
        <f t="shared" si="1"/>
        <v>2309538</v>
      </c>
      <c r="H77" s="53">
        <f t="shared" si="2"/>
        <v>26519287</v>
      </c>
      <c r="I77" s="4">
        <f t="shared" ref="I77:O77" si="15">B77/B68</f>
        <v>1.0493047971775658</v>
      </c>
      <c r="J77" s="4">
        <f t="shared" si="15"/>
        <v>1.0419184596180808</v>
      </c>
      <c r="K77" s="4">
        <f t="shared" si="15"/>
        <v>1.0438481565907471</v>
      </c>
      <c r="L77" s="4">
        <f t="shared" si="15"/>
        <v>1.0564718161014386</v>
      </c>
      <c r="M77" s="4">
        <f t="shared" si="15"/>
        <v>1.074435826792018</v>
      </c>
      <c r="N77" s="4">
        <f t="shared" si="15"/>
        <v>1.0649593781975346</v>
      </c>
      <c r="O77" s="4">
        <f t="shared" si="15"/>
        <v>1.0456533815829385</v>
      </c>
    </row>
    <row r="78" spans="1:15" ht="21.75" customHeight="1" thickBot="1" x14ac:dyDescent="0.5">
      <c r="A78" s="52">
        <v>1381</v>
      </c>
      <c r="B78" s="53">
        <v>6578249</v>
      </c>
      <c r="C78" s="54">
        <v>17858563</v>
      </c>
      <c r="D78" s="53">
        <f t="shared" si="0"/>
        <v>24436812</v>
      </c>
      <c r="E78" s="54">
        <v>1256572</v>
      </c>
      <c r="F78" s="53">
        <v>1207098</v>
      </c>
      <c r="G78" s="54">
        <f t="shared" si="1"/>
        <v>2463670</v>
      </c>
      <c r="H78" s="53">
        <f t="shared" si="2"/>
        <v>26900482</v>
      </c>
      <c r="I78" s="4">
        <f t="shared" ref="I78:O86" si="16">B78/B77</f>
        <v>1.0346553971405397</v>
      </c>
      <c r="J78" s="4">
        <f t="shared" si="16"/>
        <v>1.0003768239860595</v>
      </c>
      <c r="K78" s="4">
        <f t="shared" si="16"/>
        <v>1.0093789902571895</v>
      </c>
      <c r="L78" s="4">
        <f t="shared" si="16"/>
        <v>1.0396689797596776</v>
      </c>
      <c r="M78" s="4">
        <f t="shared" si="16"/>
        <v>1.0964537551173528</v>
      </c>
      <c r="N78" s="4">
        <f t="shared" si="16"/>
        <v>1.0667371569552007</v>
      </c>
      <c r="O78" s="4">
        <f t="shared" si="16"/>
        <v>1.0143742552354442</v>
      </c>
    </row>
    <row r="79" spans="1:15" ht="21.75" customHeight="1" thickBot="1" x14ac:dyDescent="0.5">
      <c r="A79" s="52">
        <v>1382</v>
      </c>
      <c r="B79" s="53">
        <v>6888154</v>
      </c>
      <c r="C79" s="54">
        <v>17869139</v>
      </c>
      <c r="D79" s="53">
        <f t="shared" si="0"/>
        <v>24757293</v>
      </c>
      <c r="E79" s="54">
        <v>1362323</v>
      </c>
      <c r="F79" s="53">
        <v>1379961</v>
      </c>
      <c r="G79" s="54">
        <f t="shared" si="1"/>
        <v>2742284</v>
      </c>
      <c r="H79" s="53">
        <f t="shared" si="2"/>
        <v>27499577</v>
      </c>
      <c r="I79" s="4">
        <f t="shared" si="16"/>
        <v>1.0471105608802587</v>
      </c>
      <c r="J79" s="4">
        <f t="shared" si="16"/>
        <v>1.0005922089028103</v>
      </c>
      <c r="K79" s="4">
        <f t="shared" si="16"/>
        <v>1.0131146812440182</v>
      </c>
      <c r="L79" s="4">
        <f t="shared" si="16"/>
        <v>1.0841583291685633</v>
      </c>
      <c r="M79" s="4">
        <f t="shared" si="16"/>
        <v>1.1432054398234444</v>
      </c>
      <c r="N79" s="4">
        <f t="shared" si="16"/>
        <v>1.1130890094858483</v>
      </c>
      <c r="O79" s="4">
        <f t="shared" si="16"/>
        <v>1.0222707905382513</v>
      </c>
    </row>
    <row r="80" spans="1:15" ht="21.75" customHeight="1" thickBot="1" x14ac:dyDescent="0.5">
      <c r="A80" s="52">
        <v>1383</v>
      </c>
      <c r="B80" s="55">
        <v>7161867</v>
      </c>
      <c r="C80" s="56">
        <v>17676909</v>
      </c>
      <c r="D80" s="53">
        <f t="shared" si="0"/>
        <v>24838776</v>
      </c>
      <c r="E80" s="54">
        <v>1250621</v>
      </c>
      <c r="F80" s="55">
        <v>1451292</v>
      </c>
      <c r="G80" s="54">
        <f t="shared" si="1"/>
        <v>2701913</v>
      </c>
      <c r="H80" s="53">
        <f t="shared" si="2"/>
        <v>27540689</v>
      </c>
      <c r="I80" s="4">
        <f t="shared" si="16"/>
        <v>1.0397367712742775</v>
      </c>
      <c r="J80" s="4">
        <f t="shared" si="16"/>
        <v>0.98924234681928436</v>
      </c>
      <c r="K80" s="4">
        <f t="shared" si="16"/>
        <v>1.0032912725959175</v>
      </c>
      <c r="L80" s="4">
        <f t="shared" si="16"/>
        <v>0.91800622906608786</v>
      </c>
      <c r="M80" s="4">
        <f t="shared" si="16"/>
        <v>1.0516905912558399</v>
      </c>
      <c r="N80" s="4">
        <f t="shared" si="16"/>
        <v>0.98527833003438015</v>
      </c>
      <c r="O80" s="4">
        <f t="shared" si="16"/>
        <v>1.0014950048140741</v>
      </c>
    </row>
    <row r="81" spans="1:15" ht="21.75" customHeight="1" thickBot="1" x14ac:dyDescent="0.5">
      <c r="A81" s="52">
        <v>1384</v>
      </c>
      <c r="B81" s="55">
        <v>7474726</v>
      </c>
      <c r="C81" s="56">
        <v>17418373</v>
      </c>
      <c r="D81" s="53">
        <f t="shared" si="0"/>
        <v>24893099</v>
      </c>
      <c r="E81" s="56">
        <v>1358006</v>
      </c>
      <c r="F81" s="55">
        <v>1599298</v>
      </c>
      <c r="G81" s="54">
        <f t="shared" si="1"/>
        <v>2957304</v>
      </c>
      <c r="H81" s="53">
        <f t="shared" si="2"/>
        <v>27850403</v>
      </c>
      <c r="I81" s="4">
        <f t="shared" si="16"/>
        <v>1.0436840002753471</v>
      </c>
      <c r="J81" s="4">
        <f t="shared" si="16"/>
        <v>0.98537436607271101</v>
      </c>
      <c r="K81" s="4">
        <f t="shared" si="16"/>
        <v>1.0021870240304918</v>
      </c>
      <c r="L81" s="4">
        <f t="shared" si="16"/>
        <v>1.0858653420980457</v>
      </c>
      <c r="M81" s="4">
        <f t="shared" si="16"/>
        <v>1.1019822337613658</v>
      </c>
      <c r="N81" s="4">
        <f t="shared" si="16"/>
        <v>1.0945222884674672</v>
      </c>
      <c r="O81" s="4">
        <f t="shared" si="16"/>
        <v>1.0112456881525367</v>
      </c>
    </row>
    <row r="82" spans="1:15" ht="21.75" customHeight="1" thickBot="1" x14ac:dyDescent="0.5">
      <c r="A82" s="52">
        <v>1385</v>
      </c>
      <c r="B82" s="55">
        <v>7512024</v>
      </c>
      <c r="C82" s="56">
        <v>17052293</v>
      </c>
      <c r="D82" s="53">
        <f t="shared" si="0"/>
        <v>24564317</v>
      </c>
      <c r="E82" s="56">
        <v>1473112</v>
      </c>
      <c r="F82" s="55">
        <v>1738828</v>
      </c>
      <c r="G82" s="54">
        <f t="shared" si="1"/>
        <v>3211940</v>
      </c>
      <c r="H82" s="53">
        <f t="shared" si="2"/>
        <v>27776257</v>
      </c>
      <c r="I82" s="4">
        <f t="shared" si="16"/>
        <v>1.0049898819033634</v>
      </c>
      <c r="J82" s="4">
        <f t="shared" si="16"/>
        <v>0.97898311168327834</v>
      </c>
      <c r="K82" s="4">
        <f t="shared" si="16"/>
        <v>0.98679224310319902</v>
      </c>
      <c r="L82" s="4">
        <f t="shared" si="16"/>
        <v>1.0847610393473961</v>
      </c>
      <c r="M82" s="4">
        <f t="shared" si="16"/>
        <v>1.0872445285368955</v>
      </c>
      <c r="N82" s="4">
        <f t="shared" si="16"/>
        <v>1.0861041002210121</v>
      </c>
      <c r="O82" s="4">
        <f t="shared" si="16"/>
        <v>0.99733770459264093</v>
      </c>
    </row>
    <row r="83" spans="1:15" ht="21.75" customHeight="1" thickBot="1" x14ac:dyDescent="0.5">
      <c r="A83" s="52">
        <v>1386</v>
      </c>
      <c r="B83" s="55">
        <v>8442492</v>
      </c>
      <c r="C83" s="56">
        <v>16001140</v>
      </c>
      <c r="D83" s="53">
        <f t="shared" si="0"/>
        <v>24443632</v>
      </c>
      <c r="E83" s="56">
        <v>1586029</v>
      </c>
      <c r="F83" s="55">
        <v>1801255</v>
      </c>
      <c r="G83" s="54">
        <f t="shared" si="1"/>
        <v>3387284</v>
      </c>
      <c r="H83" s="53">
        <f t="shared" si="2"/>
        <v>27830916</v>
      </c>
      <c r="I83" s="4">
        <f t="shared" si="16"/>
        <v>1.123863821521337</v>
      </c>
      <c r="J83" s="4">
        <f t="shared" si="16"/>
        <v>0.93835708781217864</v>
      </c>
      <c r="K83" s="4">
        <f t="shared" si="16"/>
        <v>0.99508697921460632</v>
      </c>
      <c r="L83" s="4">
        <f t="shared" si="16"/>
        <v>1.0766520128815731</v>
      </c>
      <c r="M83" s="4">
        <f t="shared" si="16"/>
        <v>1.0359017683175105</v>
      </c>
      <c r="N83" s="4">
        <f t="shared" si="16"/>
        <v>1.0545913061887831</v>
      </c>
      <c r="O83" s="4">
        <f t="shared" si="16"/>
        <v>1.0019678317348517</v>
      </c>
    </row>
    <row r="84" spans="1:15" ht="21.75" customHeight="1" thickBot="1" x14ac:dyDescent="0.5">
      <c r="A84" s="52">
        <v>1387</v>
      </c>
      <c r="B84" s="55">
        <v>9152243</v>
      </c>
      <c r="C84" s="56">
        <v>16212779</v>
      </c>
      <c r="D84" s="53">
        <f t="shared" si="0"/>
        <v>25365022</v>
      </c>
      <c r="E84" s="56">
        <v>1770311</v>
      </c>
      <c r="F84" s="55">
        <v>1905345</v>
      </c>
      <c r="G84" s="54">
        <f t="shared" si="1"/>
        <v>3675656</v>
      </c>
      <c r="H84" s="53">
        <f t="shared" si="2"/>
        <v>29040678</v>
      </c>
      <c r="I84" s="4">
        <f t="shared" si="16"/>
        <v>1.0840688981405016</v>
      </c>
      <c r="J84" s="4">
        <f t="shared" si="16"/>
        <v>1.0132264951122232</v>
      </c>
      <c r="K84" s="4">
        <f t="shared" si="16"/>
        <v>1.0376944801001751</v>
      </c>
      <c r="L84" s="4">
        <f t="shared" si="16"/>
        <v>1.1161908136610366</v>
      </c>
      <c r="M84" s="4">
        <f t="shared" si="16"/>
        <v>1.0577874870576349</v>
      </c>
      <c r="N84" s="4">
        <f t="shared" si="16"/>
        <v>1.0851336941337071</v>
      </c>
      <c r="O84" s="4">
        <f t="shared" si="16"/>
        <v>1.0434682782269904</v>
      </c>
    </row>
    <row r="85" spans="1:15" ht="21.75" customHeight="1" thickBot="1" x14ac:dyDescent="0.5">
      <c r="A85" s="52">
        <v>1388</v>
      </c>
      <c r="B85" s="55">
        <v>9917542</v>
      </c>
      <c r="C85" s="56">
        <v>16885514</v>
      </c>
      <c r="D85" s="53">
        <f t="shared" si="0"/>
        <v>26803056</v>
      </c>
      <c r="E85" s="56">
        <v>1904695</v>
      </c>
      <c r="F85" s="55">
        <v>1967721</v>
      </c>
      <c r="G85" s="54">
        <f t="shared" si="1"/>
        <v>3872416</v>
      </c>
      <c r="H85" s="53">
        <f t="shared" si="2"/>
        <v>30675472</v>
      </c>
      <c r="I85" s="4">
        <f t="shared" si="16"/>
        <v>1.083618736958798</v>
      </c>
      <c r="J85" s="4">
        <f t="shared" si="16"/>
        <v>1.0414941201628667</v>
      </c>
      <c r="K85" s="4">
        <f t="shared" si="16"/>
        <v>1.0566935837863654</v>
      </c>
      <c r="L85" s="4">
        <f t="shared" si="16"/>
        <v>1.0759098260136213</v>
      </c>
      <c r="M85" s="4">
        <f t="shared" si="16"/>
        <v>1.0327373782700771</v>
      </c>
      <c r="N85" s="4">
        <f t="shared" si="16"/>
        <v>1.0535305806636965</v>
      </c>
      <c r="O85" s="4">
        <f t="shared" si="16"/>
        <v>1.0562932449442124</v>
      </c>
    </row>
    <row r="86" spans="1:15" ht="21.75" customHeight="1" thickBot="1" x14ac:dyDescent="0.5">
      <c r="A86" s="52">
        <v>1389</v>
      </c>
      <c r="B86" s="55">
        <v>10573705</v>
      </c>
      <c r="C86" s="56">
        <v>17837952</v>
      </c>
      <c r="D86" s="53">
        <f t="shared" si="0"/>
        <v>28411657</v>
      </c>
      <c r="E86" s="56">
        <v>2032169</v>
      </c>
      <c r="F86" s="55">
        <v>2011620</v>
      </c>
      <c r="G86" s="54">
        <f t="shared" si="1"/>
        <v>4043789</v>
      </c>
      <c r="H86" s="53">
        <f t="shared" si="2"/>
        <v>32455446</v>
      </c>
      <c r="I86" s="4">
        <f t="shared" si="16"/>
        <v>1.0661618574441127</v>
      </c>
      <c r="J86" s="4">
        <f t="shared" si="16"/>
        <v>1.0564056267401751</v>
      </c>
      <c r="K86" s="4">
        <f t="shared" si="16"/>
        <v>1.0600155818052985</v>
      </c>
      <c r="L86" s="4">
        <f t="shared" si="16"/>
        <v>1.0669262007828024</v>
      </c>
      <c r="M86" s="4">
        <f t="shared" si="16"/>
        <v>1.0223095652279972</v>
      </c>
      <c r="N86" s="4">
        <f t="shared" si="16"/>
        <v>1.0442548011370678</v>
      </c>
      <c r="O86" s="4">
        <f t="shared" si="16"/>
        <v>1.0580259694129563</v>
      </c>
    </row>
    <row r="87" spans="1:15" s="1" customFormat="1" ht="21.75" customHeight="1" thickBot="1" x14ac:dyDescent="0.6">
      <c r="A87" s="25" t="s">
        <v>76</v>
      </c>
      <c r="B87" s="69">
        <f>GEOMEAN(I78:I86)-1</f>
        <v>5.8146611225873501E-2</v>
      </c>
      <c r="C87" s="69">
        <f t="shared" ref="C87:H87" si="17">GEOMEAN(J78:J86)-1</f>
        <v>-8.6444899347171145E-5</v>
      </c>
      <c r="D87" s="69">
        <f t="shared" si="17"/>
        <v>1.7941732734823912E-2</v>
      </c>
      <c r="E87" s="69">
        <f t="shared" si="17"/>
        <v>5.9434642923031467E-2</v>
      </c>
      <c r="F87" s="69">
        <f t="shared" si="17"/>
        <v>6.9271995364943217E-2</v>
      </c>
      <c r="G87" s="69">
        <f t="shared" si="17"/>
        <v>6.4214725151297447E-2</v>
      </c>
      <c r="H87" s="69">
        <f t="shared" si="17"/>
        <v>2.2697758862252781E-2</v>
      </c>
    </row>
    <row r="88" spans="1:15" s="1" customFormat="1" ht="21" x14ac:dyDescent="0.55000000000000004">
      <c r="A88" s="87"/>
      <c r="B88" s="87"/>
      <c r="C88" s="87"/>
      <c r="D88" s="87"/>
      <c r="E88" s="87"/>
      <c r="F88" s="87"/>
    </row>
    <row r="89" spans="1:15" s="1" customFormat="1" ht="21.75" customHeight="1" x14ac:dyDescent="0.55000000000000004">
      <c r="A89" s="87"/>
      <c r="B89" s="87"/>
      <c r="C89" s="87"/>
      <c r="D89" s="87"/>
      <c r="E89" s="87"/>
      <c r="F89" s="87"/>
    </row>
    <row r="90" spans="1:15" s="1" customFormat="1" ht="21.75" customHeight="1" x14ac:dyDescent="0.55000000000000004">
      <c r="A90" s="87"/>
      <c r="B90" s="87"/>
      <c r="C90" s="87"/>
      <c r="D90" s="87"/>
      <c r="E90" s="87"/>
      <c r="F90" s="87"/>
    </row>
    <row r="91" spans="1:15" s="1" customFormat="1" ht="21.75" customHeight="1" x14ac:dyDescent="0.55000000000000004">
      <c r="A91" s="87"/>
      <c r="B91" s="87"/>
      <c r="C91" s="87"/>
      <c r="D91" s="87"/>
      <c r="E91" s="87"/>
      <c r="F91" s="87"/>
    </row>
    <row r="92" spans="1:15" ht="21.75" customHeight="1" thickBot="1" x14ac:dyDescent="0.65">
      <c r="A92" s="131" t="s">
        <v>154</v>
      </c>
      <c r="B92" s="131"/>
      <c r="C92" s="131"/>
      <c r="D92" s="131"/>
      <c r="E92" s="131"/>
      <c r="F92" s="131"/>
      <c r="G92" s="131"/>
      <c r="H92" s="131"/>
    </row>
    <row r="93" spans="1:15" ht="21.75" customHeight="1" thickBot="1" x14ac:dyDescent="0.5">
      <c r="A93" s="128" t="s">
        <v>3</v>
      </c>
      <c r="B93" s="129" t="s">
        <v>19</v>
      </c>
      <c r="C93" s="129"/>
      <c r="D93" s="129"/>
      <c r="E93" s="129" t="s">
        <v>18</v>
      </c>
      <c r="F93" s="129"/>
      <c r="G93" s="129"/>
      <c r="H93" s="130" t="s">
        <v>20</v>
      </c>
    </row>
    <row r="94" spans="1:15" ht="21.75" customHeight="1" thickBot="1" x14ac:dyDescent="0.5">
      <c r="A94" s="128"/>
      <c r="B94" s="51" t="s">
        <v>16</v>
      </c>
      <c r="C94" s="51" t="s">
        <v>17</v>
      </c>
      <c r="D94" s="51" t="s">
        <v>2</v>
      </c>
      <c r="E94" s="51" t="s">
        <v>16</v>
      </c>
      <c r="F94" s="51" t="s">
        <v>17</v>
      </c>
      <c r="G94" s="51" t="s">
        <v>2</v>
      </c>
      <c r="H94" s="130"/>
    </row>
    <row r="95" spans="1:15" ht="21.75" customHeight="1" thickBot="1" x14ac:dyDescent="0.5">
      <c r="A95" s="52">
        <v>1390</v>
      </c>
      <c r="B95" s="53">
        <v>11497089</v>
      </c>
      <c r="C95" s="54">
        <v>19260627</v>
      </c>
      <c r="D95" s="53">
        <v>30757716</v>
      </c>
      <c r="E95" s="54">
        <v>2216607</v>
      </c>
      <c r="F95" s="53">
        <v>1983729</v>
      </c>
      <c r="G95" s="54">
        <v>4200336</v>
      </c>
      <c r="H95" s="53">
        <v>34958054</v>
      </c>
      <c r="I95" s="4">
        <f t="shared" ref="I95:O95" si="18">B95/B86</f>
        <v>1.0873283300413621</v>
      </c>
      <c r="J95" s="4">
        <f t="shared" si="18"/>
        <v>1.079755512291994</v>
      </c>
      <c r="K95" s="4">
        <f t="shared" si="18"/>
        <v>1.0825738182042675</v>
      </c>
      <c r="L95" s="4">
        <f t="shared" si="18"/>
        <v>1.0907591839064565</v>
      </c>
      <c r="M95" s="4">
        <f t="shared" si="18"/>
        <v>0.98613505532854118</v>
      </c>
      <c r="N95" s="4">
        <f t="shared" si="18"/>
        <v>1.0387129496618146</v>
      </c>
      <c r="O95" s="4">
        <f t="shared" si="18"/>
        <v>1.0771090312547238</v>
      </c>
    </row>
    <row r="96" spans="1:15" ht="21.75" customHeight="1" thickBot="1" x14ac:dyDescent="0.5">
      <c r="A96" s="52">
        <v>1391</v>
      </c>
      <c r="B96" s="53">
        <v>12286683</v>
      </c>
      <c r="C96" s="54">
        <v>20722058</v>
      </c>
      <c r="D96" s="53">
        <v>33008741</v>
      </c>
      <c r="E96" s="54">
        <v>2386876</v>
      </c>
      <c r="F96" s="53">
        <v>2151891</v>
      </c>
      <c r="G96" s="54">
        <v>4538767</v>
      </c>
      <c r="H96" s="53">
        <v>37547508</v>
      </c>
      <c r="I96" s="4">
        <f t="shared" ref="I96:O105" si="19">B96/B95</f>
        <v>1.0686777322503114</v>
      </c>
      <c r="J96" s="4">
        <f t="shared" si="19"/>
        <v>1.0758766056785172</v>
      </c>
      <c r="K96" s="4">
        <f t="shared" si="19"/>
        <v>1.0731857007848047</v>
      </c>
      <c r="L96" s="4">
        <f t="shared" si="19"/>
        <v>1.0768151503626939</v>
      </c>
      <c r="M96" s="4">
        <f t="shared" si="19"/>
        <v>1.0847706516363878</v>
      </c>
      <c r="N96" s="4">
        <f t="shared" si="19"/>
        <v>1.0805723637347107</v>
      </c>
      <c r="O96" s="4">
        <f t="shared" si="19"/>
        <v>1.0740731735239037</v>
      </c>
    </row>
    <row r="97" spans="1:15" ht="21.75" customHeight="1" thickBot="1" x14ac:dyDescent="0.5">
      <c r="A97" s="52">
        <v>1392</v>
      </c>
      <c r="B97" s="53">
        <v>12808047</v>
      </c>
      <c r="C97" s="54">
        <v>21491645</v>
      </c>
      <c r="D97" s="53">
        <v>34299692</v>
      </c>
      <c r="E97" s="54">
        <v>2574692</v>
      </c>
      <c r="F97" s="53">
        <v>2224996</v>
      </c>
      <c r="G97" s="54">
        <v>4799688</v>
      </c>
      <c r="H97" s="53">
        <v>39099380</v>
      </c>
      <c r="I97" s="4">
        <f t="shared" si="19"/>
        <v>1.0424332588380445</v>
      </c>
      <c r="J97" s="4">
        <f t="shared" si="19"/>
        <v>1.0371385409692415</v>
      </c>
      <c r="K97" s="4">
        <f t="shared" si="19"/>
        <v>1.0391093680307286</v>
      </c>
      <c r="L97" s="4">
        <f t="shared" si="19"/>
        <v>1.0786869531555054</v>
      </c>
      <c r="M97" s="4">
        <f t="shared" si="19"/>
        <v>1.033972445630378</v>
      </c>
      <c r="N97" s="4">
        <f t="shared" si="19"/>
        <v>1.0574871986158356</v>
      </c>
      <c r="O97" s="4">
        <f t="shared" si="19"/>
        <v>1.0413308920528095</v>
      </c>
    </row>
    <row r="98" spans="1:15" ht="21.75" customHeight="1" thickBot="1" x14ac:dyDescent="0.5">
      <c r="A98" s="52">
        <v>1393</v>
      </c>
      <c r="B98" s="53">
        <v>13344498</v>
      </c>
      <c r="C98" s="54">
        <v>21806360</v>
      </c>
      <c r="D98" s="53">
        <v>35150858</v>
      </c>
      <c r="E98" s="54">
        <v>2791802</v>
      </c>
      <c r="F98" s="53">
        <v>2349004</v>
      </c>
      <c r="G98" s="54">
        <v>5140806</v>
      </c>
      <c r="H98" s="53">
        <v>40291664</v>
      </c>
      <c r="I98" s="4">
        <f t="shared" si="19"/>
        <v>1.0418839031430787</v>
      </c>
      <c r="J98" s="4">
        <f t="shared" si="19"/>
        <v>1.0146435975468606</v>
      </c>
      <c r="K98" s="4">
        <f t="shared" si="19"/>
        <v>1.0248155581105509</v>
      </c>
      <c r="L98" s="4">
        <f t="shared" si="19"/>
        <v>1.0843246493172776</v>
      </c>
      <c r="M98" s="4">
        <f t="shared" si="19"/>
        <v>1.0557340327802835</v>
      </c>
      <c r="N98" s="4">
        <f t="shared" si="19"/>
        <v>1.0710708696065245</v>
      </c>
      <c r="O98" s="4">
        <f t="shared" si="19"/>
        <v>1.0304936804624523</v>
      </c>
    </row>
    <row r="99" spans="1:15" ht="21.75" customHeight="1" thickBot="1" x14ac:dyDescent="0.5">
      <c r="A99" s="52">
        <v>1394</v>
      </c>
      <c r="B99" s="53">
        <v>13711726</v>
      </c>
      <c r="C99" s="54">
        <v>22284288</v>
      </c>
      <c r="D99" s="53">
        <v>35996014</v>
      </c>
      <c r="E99" s="54">
        <v>3011349</v>
      </c>
      <c r="F99" s="53">
        <v>2373436</v>
      </c>
      <c r="G99" s="54">
        <v>5384785</v>
      </c>
      <c r="H99" s="53">
        <v>41380799</v>
      </c>
      <c r="I99" s="4">
        <f t="shared" si="19"/>
        <v>1.02751905691769</v>
      </c>
      <c r="J99" s="4">
        <f t="shared" si="19"/>
        <v>1.0219169086450008</v>
      </c>
      <c r="K99" s="4">
        <f t="shared" si="19"/>
        <v>1.0240436805269448</v>
      </c>
      <c r="L99" s="4">
        <f t="shared" si="19"/>
        <v>1.0786398892185047</v>
      </c>
      <c r="M99" s="4">
        <f t="shared" si="19"/>
        <v>1.0104010039999931</v>
      </c>
      <c r="N99" s="4">
        <f t="shared" si="19"/>
        <v>1.0474592894577233</v>
      </c>
      <c r="O99" s="4">
        <f t="shared" si="19"/>
        <v>1.0270312737642209</v>
      </c>
    </row>
    <row r="100" spans="1:15" ht="21.75" customHeight="1" thickBot="1" x14ac:dyDescent="0.5">
      <c r="A100" s="52">
        <v>1395</v>
      </c>
      <c r="B100" s="53">
        <v>13779620</v>
      </c>
      <c r="C100" s="54">
        <v>21933596</v>
      </c>
      <c r="D100" s="53">
        <v>35713216</v>
      </c>
      <c r="E100" s="54">
        <v>3236983</v>
      </c>
      <c r="F100" s="53">
        <v>2482952</v>
      </c>
      <c r="G100" s="54">
        <v>5719935</v>
      </c>
      <c r="H100" s="53">
        <v>41433151</v>
      </c>
      <c r="I100" s="4">
        <f t="shared" si="19"/>
        <v>1.0049515283488015</v>
      </c>
      <c r="J100" s="4">
        <f t="shared" si="19"/>
        <v>0.9842628133328738</v>
      </c>
      <c r="K100" s="4">
        <f t="shared" si="19"/>
        <v>0.99214363012526885</v>
      </c>
      <c r="L100" s="4">
        <f t="shared" si="19"/>
        <v>1.0749278811589091</v>
      </c>
      <c r="M100" s="4">
        <f t="shared" si="19"/>
        <v>1.0461423859754382</v>
      </c>
      <c r="N100" s="4">
        <f t="shared" si="19"/>
        <v>1.0622401822914007</v>
      </c>
      <c r="O100" s="4">
        <f t="shared" si="19"/>
        <v>1.0012651278193057</v>
      </c>
    </row>
    <row r="101" spans="1:15" ht="21.75" customHeight="1" thickBot="1" x14ac:dyDescent="0.5">
      <c r="A101" s="52">
        <v>1396</v>
      </c>
      <c r="B101" s="53">
        <v>13982954</v>
      </c>
      <c r="C101" s="54">
        <v>22319321</v>
      </c>
      <c r="D101" s="53">
        <v>36302275</v>
      </c>
      <c r="E101" s="54">
        <v>3472332</v>
      </c>
      <c r="F101" s="53">
        <v>2605022</v>
      </c>
      <c r="G101" s="54">
        <v>6077354</v>
      </c>
      <c r="H101" s="53">
        <v>42379629</v>
      </c>
      <c r="I101" s="4">
        <f t="shared" si="19"/>
        <v>1.0147561398645246</v>
      </c>
      <c r="J101" s="4">
        <f t="shared" si="19"/>
        <v>1.0175860355958046</v>
      </c>
      <c r="K101" s="4">
        <f t="shared" si="19"/>
        <v>1.016494146032662</v>
      </c>
      <c r="L101" s="4">
        <f t="shared" si="19"/>
        <v>1.0727062823623108</v>
      </c>
      <c r="M101" s="4">
        <f t="shared" si="19"/>
        <v>1.0491632540621003</v>
      </c>
      <c r="N101" s="4">
        <f t="shared" si="19"/>
        <v>1.0624865492352622</v>
      </c>
      <c r="O101" s="4">
        <f t="shared" si="19"/>
        <v>1.02284349553815</v>
      </c>
    </row>
    <row r="102" spans="1:15" ht="21.75" customHeight="1" thickBot="1" x14ac:dyDescent="0.5">
      <c r="A102" s="52">
        <v>1397</v>
      </c>
      <c r="B102" s="53">
        <v>14029193</v>
      </c>
      <c r="C102" s="54">
        <v>22415785</v>
      </c>
      <c r="D102" s="53">
        <v>36444978</v>
      </c>
      <c r="E102" s="54">
        <v>3551507</v>
      </c>
      <c r="F102" s="53">
        <v>2786698</v>
      </c>
      <c r="G102" s="54">
        <v>6338205</v>
      </c>
      <c r="H102" s="53">
        <v>42783183</v>
      </c>
      <c r="I102" s="4">
        <f t="shared" si="19"/>
        <v>1.0033068119940893</v>
      </c>
      <c r="J102" s="4">
        <f t="shared" si="19"/>
        <v>1.0043219952793367</v>
      </c>
      <c r="K102" s="4">
        <f t="shared" si="19"/>
        <v>1.003930965759033</v>
      </c>
      <c r="L102" s="4">
        <f t="shared" si="19"/>
        <v>1.0228016791021135</v>
      </c>
      <c r="M102" s="4">
        <f t="shared" si="19"/>
        <v>1.0697406778138534</v>
      </c>
      <c r="N102" s="4">
        <f t="shared" si="19"/>
        <v>1.0429218044563473</v>
      </c>
      <c r="O102" s="4">
        <f t="shared" si="19"/>
        <v>1.0095223580178108</v>
      </c>
    </row>
    <row r="103" spans="1:15" ht="21.75" customHeight="1" thickBot="1" x14ac:dyDescent="0.5">
      <c r="A103" s="52">
        <v>1398</v>
      </c>
      <c r="B103" s="53">
        <v>14373260</v>
      </c>
      <c r="C103" s="54">
        <v>22940513</v>
      </c>
      <c r="D103" s="53">
        <v>37313773</v>
      </c>
      <c r="E103" s="54">
        <v>3564264</v>
      </c>
      <c r="F103" s="53">
        <v>2953849</v>
      </c>
      <c r="G103" s="54">
        <v>6518113</v>
      </c>
      <c r="H103" s="53">
        <v>43831886</v>
      </c>
      <c r="I103" s="4">
        <f t="shared" si="19"/>
        <v>1.024525074250529</v>
      </c>
      <c r="J103" s="4">
        <f t="shared" si="19"/>
        <v>1.0234088612109726</v>
      </c>
      <c r="K103" s="4">
        <f t="shared" si="19"/>
        <v>1.0238385381931085</v>
      </c>
      <c r="L103" s="4">
        <f t="shared" si="19"/>
        <v>1.0035919962990358</v>
      </c>
      <c r="M103" s="4">
        <f t="shared" si="19"/>
        <v>1.0599817418320894</v>
      </c>
      <c r="N103" s="4">
        <f t="shared" si="19"/>
        <v>1.0283846925115234</v>
      </c>
      <c r="O103" s="4">
        <f t="shared" si="19"/>
        <v>1.0245120378257035</v>
      </c>
    </row>
    <row r="104" spans="1:15" ht="21.75" customHeight="1" thickBot="1" x14ac:dyDescent="0.5">
      <c r="A104" s="52">
        <v>1399</v>
      </c>
      <c r="B104" s="53">
        <v>14584801</v>
      </c>
      <c r="C104" s="54">
        <v>22748441</v>
      </c>
      <c r="D104" s="53">
        <v>37333242</v>
      </c>
      <c r="E104" s="54">
        <v>3776135</v>
      </c>
      <c r="F104" s="53">
        <v>2980643</v>
      </c>
      <c r="G104" s="54">
        <v>6756778</v>
      </c>
      <c r="H104" s="53">
        <v>44090020</v>
      </c>
      <c r="I104" s="4">
        <f t="shared" si="19"/>
        <v>1.0147176771310058</v>
      </c>
      <c r="J104" s="4">
        <f t="shared" si="19"/>
        <v>0.99162738862901623</v>
      </c>
      <c r="K104" s="4">
        <f t="shared" si="19"/>
        <v>1.0005217644433866</v>
      </c>
      <c r="L104" s="4">
        <f t="shared" si="19"/>
        <v>1.0594431276695553</v>
      </c>
      <c r="M104" s="4">
        <f t="shared" si="19"/>
        <v>1.0090708766764991</v>
      </c>
      <c r="N104" s="4">
        <f t="shared" si="19"/>
        <v>1.0366156585502584</v>
      </c>
      <c r="O104" s="4">
        <f t="shared" si="19"/>
        <v>1.0058891830481582</v>
      </c>
    </row>
    <row r="105" spans="1:15" ht="21.75" customHeight="1" thickBot="1" x14ac:dyDescent="0.5">
      <c r="A105" s="52">
        <v>1400</v>
      </c>
      <c r="B105" s="53">
        <v>15130015</v>
      </c>
      <c r="C105" s="54">
        <v>22732819</v>
      </c>
      <c r="D105" s="53">
        <v>37862834</v>
      </c>
      <c r="E105" s="54">
        <v>4076700</v>
      </c>
      <c r="F105" s="53">
        <v>3123749</v>
      </c>
      <c r="G105" s="54">
        <v>7200449</v>
      </c>
      <c r="H105" s="53">
        <v>45063283</v>
      </c>
      <c r="I105" s="4">
        <f t="shared" si="19"/>
        <v>1.0373823406983749</v>
      </c>
      <c r="J105" s="4">
        <f t="shared" si="19"/>
        <v>0.99931327162155859</v>
      </c>
      <c r="K105" s="4">
        <f t="shared" si="19"/>
        <v>1.0141855347038975</v>
      </c>
      <c r="L105" s="4">
        <f t="shared" si="19"/>
        <v>1.0795959360563117</v>
      </c>
      <c r="M105" s="4">
        <f t="shared" si="19"/>
        <v>1.0480117880604958</v>
      </c>
      <c r="N105" s="4">
        <f t="shared" si="19"/>
        <v>1.0656631015552087</v>
      </c>
      <c r="O105" s="4">
        <f t="shared" si="19"/>
        <v>1.02207445131574</v>
      </c>
    </row>
    <row r="106" spans="1:15" ht="21.75" customHeight="1" thickBot="1" x14ac:dyDescent="0.5">
      <c r="A106" s="36">
        <v>1401</v>
      </c>
      <c r="B106" s="53">
        <v>15557137</v>
      </c>
      <c r="C106" s="54">
        <v>23072009</v>
      </c>
      <c r="D106" s="53">
        <v>38629146</v>
      </c>
      <c r="E106" s="54">
        <v>4387042</v>
      </c>
      <c r="F106" s="53">
        <v>3404365</v>
      </c>
      <c r="G106" s="54">
        <v>7791407</v>
      </c>
      <c r="H106" s="53">
        <v>46420553</v>
      </c>
      <c r="I106" s="4">
        <f t="shared" ref="I106:O107" si="20">B106/B105</f>
        <v>1.0282301108095397</v>
      </c>
      <c r="J106" s="4">
        <f t="shared" si="20"/>
        <v>1.0149207188074651</v>
      </c>
      <c r="K106" s="4">
        <f t="shared" si="20"/>
        <v>1.0202391611784791</v>
      </c>
      <c r="L106" s="4">
        <f t="shared" si="20"/>
        <v>1.0761257880148158</v>
      </c>
      <c r="M106" s="4">
        <f t="shared" si="20"/>
        <v>1.089833081979378</v>
      </c>
      <c r="N106" s="4">
        <f t="shared" si="20"/>
        <v>1.0820723818750748</v>
      </c>
      <c r="O106" s="4">
        <f t="shared" si="20"/>
        <v>1.0301191992602936</v>
      </c>
    </row>
    <row r="107" spans="1:15" ht="21.75" customHeight="1" thickBot="1" x14ac:dyDescent="0.5">
      <c r="A107" s="36">
        <v>1402</v>
      </c>
      <c r="B107" s="53">
        <v>16305132</v>
      </c>
      <c r="C107" s="54">
        <v>23682021</v>
      </c>
      <c r="D107" s="53">
        <v>39987153</v>
      </c>
      <c r="E107" s="54">
        <v>4671644</v>
      </c>
      <c r="F107" s="53">
        <v>3658912</v>
      </c>
      <c r="G107" s="54">
        <v>8330556</v>
      </c>
      <c r="H107" s="53">
        <v>48317709</v>
      </c>
      <c r="I107" s="4">
        <f t="shared" si="20"/>
        <v>1.048080504786967</v>
      </c>
      <c r="J107" s="4">
        <f t="shared" si="20"/>
        <v>1.0264394834450696</v>
      </c>
      <c r="K107" s="4">
        <f t="shared" si="20"/>
        <v>1.0351549837524237</v>
      </c>
      <c r="L107" s="4">
        <f t="shared" si="20"/>
        <v>1.0648733246684212</v>
      </c>
      <c r="M107" s="4">
        <f t="shared" si="20"/>
        <v>1.0747707722291822</v>
      </c>
      <c r="N107" s="4">
        <f t="shared" si="20"/>
        <v>1.0691978996861542</v>
      </c>
      <c r="O107" s="4">
        <f t="shared" si="20"/>
        <v>1.0408688797826255</v>
      </c>
    </row>
    <row r="108" spans="1:15" s="1" customFormat="1" ht="21.75" thickBot="1" x14ac:dyDescent="0.6">
      <c r="A108" s="25" t="s">
        <v>76</v>
      </c>
      <c r="B108" s="69">
        <f t="shared" ref="B108:H108" si="21">GEOMEAN(I96:I107)-1</f>
        <v>2.9543502627311868E-2</v>
      </c>
      <c r="C108" s="69">
        <f t="shared" si="21"/>
        <v>1.7370237366756802E-2</v>
      </c>
      <c r="D108" s="69">
        <f t="shared" si="21"/>
        <v>2.2108971154722656E-2</v>
      </c>
      <c r="E108" s="69">
        <f t="shared" si="21"/>
        <v>6.4098309683972454E-2</v>
      </c>
      <c r="F108" s="69">
        <f t="shared" si="21"/>
        <v>5.2339329701570403E-2</v>
      </c>
      <c r="G108" s="69">
        <f t="shared" si="21"/>
        <v>5.8723361721997547E-2</v>
      </c>
      <c r="H108" s="69">
        <f t="shared" si="21"/>
        <v>2.7337774422984351E-2</v>
      </c>
    </row>
  </sheetData>
  <mergeCells count="30">
    <mergeCell ref="A93:A94"/>
    <mergeCell ref="B93:D93"/>
    <mergeCell ref="E93:G93"/>
    <mergeCell ref="H93:H94"/>
    <mergeCell ref="A56:H56"/>
    <mergeCell ref="A57:A58"/>
    <mergeCell ref="B57:D57"/>
    <mergeCell ref="E57:G57"/>
    <mergeCell ref="H57:H58"/>
    <mergeCell ref="A74:H74"/>
    <mergeCell ref="A75:A76"/>
    <mergeCell ref="B75:D75"/>
    <mergeCell ref="E75:G75"/>
    <mergeCell ref="H75:H76"/>
    <mergeCell ref="A92:H92"/>
    <mergeCell ref="A39:A40"/>
    <mergeCell ref="B39:D39"/>
    <mergeCell ref="E39:G39"/>
    <mergeCell ref="H39:H40"/>
    <mergeCell ref="A1:H1"/>
    <mergeCell ref="A2:A3"/>
    <mergeCell ref="B2:D2"/>
    <mergeCell ref="E2:G2"/>
    <mergeCell ref="H2:H3"/>
    <mergeCell ref="A20:H20"/>
    <mergeCell ref="A21:A22"/>
    <mergeCell ref="B21:D21"/>
    <mergeCell ref="E21:G21"/>
    <mergeCell ref="H21:H22"/>
    <mergeCell ref="A38:H38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7" max="7" man="1"/>
    <brk id="73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A073-C89B-4CBD-95DD-1539861A72DB}">
  <sheetPr>
    <tabColor theme="3" tint="0.39997558519241921"/>
  </sheetPr>
  <dimension ref="A1:J66"/>
  <sheetViews>
    <sheetView rightToLeft="1" view="pageBreakPreview" zoomScale="106" zoomScaleNormal="100" zoomScaleSheetLayoutView="106" workbookViewId="0">
      <selection activeCell="N21" sqref="N21"/>
    </sheetView>
  </sheetViews>
  <sheetFormatPr defaultRowHeight="18.75" x14ac:dyDescent="0.45"/>
  <cols>
    <col min="1" max="1" width="10.5703125" style="44" customWidth="1"/>
    <col min="2" max="7" width="11.85546875" style="44" customWidth="1"/>
    <col min="8" max="8" width="14.42578125" style="44" customWidth="1"/>
    <col min="9" max="9" width="11.7109375" style="44" bestFit="1" customWidth="1"/>
    <col min="10" max="10" width="20.7109375" style="44" customWidth="1"/>
    <col min="11" max="16384" width="9.140625" style="44"/>
  </cols>
  <sheetData>
    <row r="1" spans="1:10" ht="24.75" thickBot="1" x14ac:dyDescent="0.65">
      <c r="A1" s="131" t="s">
        <v>155</v>
      </c>
      <c r="B1" s="131"/>
      <c r="C1" s="131"/>
      <c r="D1" s="131"/>
      <c r="E1" s="131"/>
      <c r="F1" s="131"/>
      <c r="G1" s="131"/>
      <c r="H1" s="131"/>
    </row>
    <row r="2" spans="1:10" ht="21.75" thickBot="1" x14ac:dyDescent="0.5">
      <c r="A2" s="128" t="s">
        <v>3</v>
      </c>
      <c r="B2" s="129" t="s">
        <v>19</v>
      </c>
      <c r="C2" s="129"/>
      <c r="D2" s="129"/>
      <c r="E2" s="129" t="s">
        <v>18</v>
      </c>
      <c r="F2" s="129"/>
      <c r="G2" s="129"/>
      <c r="H2" s="130" t="s">
        <v>20</v>
      </c>
    </row>
    <row r="3" spans="1:10" ht="21.75" thickBot="1" x14ac:dyDescent="0.5">
      <c r="A3" s="128"/>
      <c r="B3" s="51" t="s">
        <v>16</v>
      </c>
      <c r="C3" s="51" t="s">
        <v>17</v>
      </c>
      <c r="D3" s="51" t="s">
        <v>2</v>
      </c>
      <c r="E3" s="51" t="s">
        <v>16</v>
      </c>
      <c r="F3" s="51" t="s">
        <v>17</v>
      </c>
      <c r="G3" s="51" t="s">
        <v>2</v>
      </c>
      <c r="H3" s="130"/>
    </row>
    <row r="4" spans="1:10" ht="19.5" thickBot="1" x14ac:dyDescent="0.5">
      <c r="A4" s="52">
        <v>1340</v>
      </c>
      <c r="B4" s="53">
        <v>306130</v>
      </c>
      <c r="C4" s="54">
        <v>892452</v>
      </c>
      <c r="D4" s="53">
        <f>B4+C4</f>
        <v>1198582</v>
      </c>
      <c r="E4" s="54">
        <v>18922</v>
      </c>
      <c r="F4" s="53">
        <v>15118</v>
      </c>
      <c r="G4" s="54">
        <f>E4+F4</f>
        <v>34040</v>
      </c>
      <c r="H4" s="53">
        <f>G4+D4</f>
        <v>1232622</v>
      </c>
    </row>
    <row r="5" spans="1:10" ht="19.5" thickBot="1" x14ac:dyDescent="0.5">
      <c r="A5" s="52">
        <v>1341</v>
      </c>
      <c r="B5" s="53">
        <v>309596</v>
      </c>
      <c r="C5" s="54">
        <v>904293</v>
      </c>
      <c r="D5" s="53">
        <f t="shared" ref="D5:D53" si="0">B5+C5</f>
        <v>1213889</v>
      </c>
      <c r="E5" s="54">
        <v>21721</v>
      </c>
      <c r="F5" s="53">
        <v>18150</v>
      </c>
      <c r="G5" s="54">
        <f t="shared" ref="G5:G53" si="1">E5+F5</f>
        <v>39871</v>
      </c>
      <c r="H5" s="53">
        <f t="shared" ref="H5:H64" si="2">G5+D5</f>
        <v>1253760</v>
      </c>
      <c r="I5" s="50"/>
      <c r="J5" s="50"/>
    </row>
    <row r="6" spans="1:10" ht="19.5" thickBot="1" x14ac:dyDescent="0.5">
      <c r="A6" s="52">
        <v>1342</v>
      </c>
      <c r="B6" s="53">
        <v>312614</v>
      </c>
      <c r="C6" s="54">
        <v>913907</v>
      </c>
      <c r="D6" s="53">
        <f t="shared" si="0"/>
        <v>1226521</v>
      </c>
      <c r="E6" s="54">
        <v>28077</v>
      </c>
      <c r="F6" s="53">
        <v>24229</v>
      </c>
      <c r="G6" s="54">
        <f t="shared" si="1"/>
        <v>52306</v>
      </c>
      <c r="H6" s="53">
        <f t="shared" si="2"/>
        <v>1278827</v>
      </c>
      <c r="I6" s="50"/>
      <c r="J6" s="50"/>
    </row>
    <row r="7" spans="1:10" ht="19.5" thickBot="1" x14ac:dyDescent="0.5">
      <c r="A7" s="52">
        <v>1343</v>
      </c>
      <c r="B7" s="53">
        <v>329026</v>
      </c>
      <c r="C7" s="54">
        <v>961788</v>
      </c>
      <c r="D7" s="53">
        <f t="shared" si="0"/>
        <v>1290814</v>
      </c>
      <c r="E7" s="54">
        <v>31260</v>
      </c>
      <c r="F7" s="53">
        <v>27278</v>
      </c>
      <c r="G7" s="54">
        <f t="shared" si="1"/>
        <v>58538</v>
      </c>
      <c r="H7" s="53">
        <f t="shared" si="2"/>
        <v>1349352</v>
      </c>
      <c r="I7" s="50"/>
      <c r="J7" s="50"/>
    </row>
    <row r="8" spans="1:10" ht="19.5" thickBot="1" x14ac:dyDescent="0.5">
      <c r="A8" s="52">
        <v>1344</v>
      </c>
      <c r="B8" s="53">
        <v>394813</v>
      </c>
      <c r="C8" s="54">
        <v>1152589</v>
      </c>
      <c r="D8" s="53">
        <f t="shared" si="0"/>
        <v>1547402</v>
      </c>
      <c r="E8" s="54">
        <v>35966</v>
      </c>
      <c r="F8" s="53">
        <v>32210</v>
      </c>
      <c r="G8" s="54">
        <f t="shared" si="1"/>
        <v>68176</v>
      </c>
      <c r="H8" s="53">
        <f t="shared" si="2"/>
        <v>1615578</v>
      </c>
      <c r="I8" s="50"/>
      <c r="J8" s="50"/>
    </row>
    <row r="9" spans="1:10" ht="19.5" thickBot="1" x14ac:dyDescent="0.5">
      <c r="A9" s="52">
        <v>1345</v>
      </c>
      <c r="B9" s="53">
        <v>451578</v>
      </c>
      <c r="C9" s="54">
        <v>1317791</v>
      </c>
      <c r="D9" s="53">
        <f t="shared" si="0"/>
        <v>1769369</v>
      </c>
      <c r="E9" s="54">
        <v>40447</v>
      </c>
      <c r="F9" s="53">
        <v>36256</v>
      </c>
      <c r="G9" s="54">
        <f t="shared" si="1"/>
        <v>76703</v>
      </c>
      <c r="H9" s="53">
        <f t="shared" si="2"/>
        <v>1846072</v>
      </c>
      <c r="I9" s="50"/>
      <c r="J9" s="50"/>
    </row>
    <row r="10" spans="1:10" ht="19.5" thickBot="1" x14ac:dyDescent="0.5">
      <c r="A10" s="52">
        <v>1346</v>
      </c>
      <c r="B10" s="53">
        <v>539862</v>
      </c>
      <c r="C10" s="54">
        <v>1575006</v>
      </c>
      <c r="D10" s="53">
        <f t="shared" si="0"/>
        <v>2114868</v>
      </c>
      <c r="E10" s="54">
        <v>42986</v>
      </c>
      <c r="F10" s="53">
        <v>35607</v>
      </c>
      <c r="G10" s="54">
        <f t="shared" si="1"/>
        <v>78593</v>
      </c>
      <c r="H10" s="53">
        <f t="shared" si="2"/>
        <v>2193461</v>
      </c>
      <c r="I10" s="50"/>
      <c r="J10" s="50"/>
    </row>
    <row r="11" spans="1:10" ht="19.5" thickBot="1" x14ac:dyDescent="0.5">
      <c r="A11" s="52">
        <v>1347</v>
      </c>
      <c r="B11" s="53">
        <v>627017</v>
      </c>
      <c r="C11" s="54">
        <v>1829935</v>
      </c>
      <c r="D11" s="53">
        <f t="shared" si="0"/>
        <v>2456952</v>
      </c>
      <c r="E11" s="54">
        <v>47882</v>
      </c>
      <c r="F11" s="53">
        <v>40627</v>
      </c>
      <c r="G11" s="54">
        <f t="shared" si="1"/>
        <v>88509</v>
      </c>
      <c r="H11" s="53">
        <f t="shared" si="2"/>
        <v>2545461</v>
      </c>
      <c r="I11" s="50"/>
      <c r="J11" s="50"/>
    </row>
    <row r="12" spans="1:10" ht="19.5" thickBot="1" x14ac:dyDescent="0.5">
      <c r="A12" s="52">
        <v>1348</v>
      </c>
      <c r="B12" s="53">
        <v>683496</v>
      </c>
      <c r="C12" s="54">
        <v>1995985</v>
      </c>
      <c r="D12" s="53">
        <f t="shared" si="0"/>
        <v>2679481</v>
      </c>
      <c r="E12" s="54">
        <v>52334</v>
      </c>
      <c r="F12" s="53">
        <v>43190</v>
      </c>
      <c r="G12" s="54">
        <f t="shared" si="1"/>
        <v>95524</v>
      </c>
      <c r="H12" s="53">
        <f t="shared" si="2"/>
        <v>2775005</v>
      </c>
      <c r="I12" s="50"/>
      <c r="J12" s="50"/>
    </row>
    <row r="13" spans="1:10" ht="19.5" thickBot="1" x14ac:dyDescent="0.5">
      <c r="A13" s="52">
        <v>1349</v>
      </c>
      <c r="B13" s="53">
        <v>732017</v>
      </c>
      <c r="C13" s="54">
        <v>2139245</v>
      </c>
      <c r="D13" s="53">
        <f t="shared" si="0"/>
        <v>2871262</v>
      </c>
      <c r="E13" s="54">
        <v>58400</v>
      </c>
      <c r="F13" s="53">
        <v>47064</v>
      </c>
      <c r="G13" s="54">
        <f t="shared" si="1"/>
        <v>105464</v>
      </c>
      <c r="H13" s="53">
        <f t="shared" si="2"/>
        <v>2976726</v>
      </c>
      <c r="I13" s="50"/>
      <c r="J13" s="50"/>
    </row>
    <row r="14" spans="1:10" ht="19.5" thickBot="1" x14ac:dyDescent="0.5">
      <c r="A14" s="52">
        <v>1350</v>
      </c>
      <c r="B14" s="53">
        <v>833584</v>
      </c>
      <c r="C14" s="54">
        <v>2436748</v>
      </c>
      <c r="D14" s="53">
        <f t="shared" si="0"/>
        <v>3270332</v>
      </c>
      <c r="E14" s="54">
        <v>64167</v>
      </c>
      <c r="F14" s="53">
        <v>51119</v>
      </c>
      <c r="G14" s="54">
        <f t="shared" si="1"/>
        <v>115286</v>
      </c>
      <c r="H14" s="53">
        <f t="shared" si="2"/>
        <v>3385618</v>
      </c>
      <c r="I14" s="50"/>
      <c r="J14" s="50"/>
    </row>
    <row r="15" spans="1:10" ht="19.5" thickBot="1" x14ac:dyDescent="0.5">
      <c r="A15" s="52">
        <v>1351</v>
      </c>
      <c r="B15" s="53">
        <v>1001740</v>
      </c>
      <c r="C15" s="54">
        <v>2925471</v>
      </c>
      <c r="D15" s="53">
        <f t="shared" si="0"/>
        <v>3927211</v>
      </c>
      <c r="E15" s="54">
        <v>69565</v>
      </c>
      <c r="F15" s="53">
        <v>53677</v>
      </c>
      <c r="G15" s="54">
        <f t="shared" si="1"/>
        <v>123242</v>
      </c>
      <c r="H15" s="53">
        <f t="shared" si="2"/>
        <v>4050453</v>
      </c>
      <c r="I15" s="50"/>
      <c r="J15" s="50"/>
    </row>
    <row r="16" spans="1:10" ht="19.5" thickBot="1" x14ac:dyDescent="0.5">
      <c r="A16" s="52">
        <v>1352</v>
      </c>
      <c r="B16" s="53">
        <v>1122911</v>
      </c>
      <c r="C16" s="54">
        <v>3280830</v>
      </c>
      <c r="D16" s="53">
        <f t="shared" si="0"/>
        <v>4403741</v>
      </c>
      <c r="E16" s="54">
        <v>80673</v>
      </c>
      <c r="F16" s="53">
        <v>56826</v>
      </c>
      <c r="G16" s="54">
        <f t="shared" si="1"/>
        <v>137499</v>
      </c>
      <c r="H16" s="53">
        <f t="shared" si="2"/>
        <v>4541240</v>
      </c>
      <c r="I16" s="50"/>
      <c r="J16" s="50"/>
    </row>
    <row r="17" spans="1:10" ht="19.5" thickBot="1" x14ac:dyDescent="0.5">
      <c r="A17" s="52">
        <v>1353</v>
      </c>
      <c r="B17" s="53">
        <v>1289791</v>
      </c>
      <c r="C17" s="54">
        <v>3765736</v>
      </c>
      <c r="D17" s="53">
        <f t="shared" si="0"/>
        <v>5055527</v>
      </c>
      <c r="E17" s="54">
        <v>88310</v>
      </c>
      <c r="F17" s="53">
        <v>60315</v>
      </c>
      <c r="G17" s="54">
        <f t="shared" si="1"/>
        <v>148625</v>
      </c>
      <c r="H17" s="53">
        <f t="shared" si="2"/>
        <v>5204152</v>
      </c>
      <c r="I17" s="50"/>
      <c r="J17" s="50"/>
    </row>
    <row r="18" spans="1:10" ht="19.5" thickBot="1" x14ac:dyDescent="0.5">
      <c r="A18" s="52">
        <v>1354</v>
      </c>
      <c r="B18" s="53">
        <v>1520951</v>
      </c>
      <c r="C18" s="54">
        <v>4021668</v>
      </c>
      <c r="D18" s="53">
        <f t="shared" si="0"/>
        <v>5542619</v>
      </c>
      <c r="E18" s="54">
        <v>99010</v>
      </c>
      <c r="F18" s="53">
        <v>70660</v>
      </c>
      <c r="G18" s="54">
        <f t="shared" si="1"/>
        <v>169670</v>
      </c>
      <c r="H18" s="53">
        <f t="shared" si="2"/>
        <v>5712289</v>
      </c>
      <c r="I18" s="50"/>
      <c r="J18" s="50"/>
    </row>
    <row r="19" spans="1:10" ht="19.5" thickBot="1" x14ac:dyDescent="0.5">
      <c r="A19" s="52">
        <v>1355</v>
      </c>
      <c r="B19" s="53">
        <v>1688310</v>
      </c>
      <c r="C19" s="54">
        <v>4512340</v>
      </c>
      <c r="D19" s="53">
        <f t="shared" si="0"/>
        <v>6200650</v>
      </c>
      <c r="E19" s="54">
        <v>112300</v>
      </c>
      <c r="F19" s="53">
        <v>81030</v>
      </c>
      <c r="G19" s="54">
        <f t="shared" si="1"/>
        <v>193330</v>
      </c>
      <c r="H19" s="53">
        <f t="shared" si="2"/>
        <v>6393980</v>
      </c>
      <c r="I19" s="50"/>
      <c r="J19" s="50"/>
    </row>
    <row r="20" spans="1:10" ht="19.5" thickBot="1" x14ac:dyDescent="0.5">
      <c r="A20" s="52">
        <v>1356</v>
      </c>
      <c r="B20" s="53">
        <v>1765526</v>
      </c>
      <c r="C20" s="54">
        <v>4718288</v>
      </c>
      <c r="D20" s="53">
        <f t="shared" si="0"/>
        <v>6483814</v>
      </c>
      <c r="E20" s="54">
        <v>128392</v>
      </c>
      <c r="F20" s="53">
        <v>91660</v>
      </c>
      <c r="G20" s="54">
        <f t="shared" si="1"/>
        <v>220052</v>
      </c>
      <c r="H20" s="53">
        <f t="shared" si="2"/>
        <v>6703866</v>
      </c>
      <c r="I20" s="50"/>
      <c r="J20" s="50"/>
    </row>
    <row r="21" spans="1:10" ht="19.5" thickBot="1" x14ac:dyDescent="0.5">
      <c r="A21" s="52">
        <v>1357</v>
      </c>
      <c r="B21" s="53">
        <v>1811736</v>
      </c>
      <c r="C21" s="54">
        <v>4837967</v>
      </c>
      <c r="D21" s="53">
        <f t="shared" si="0"/>
        <v>6649703</v>
      </c>
      <c r="E21" s="54">
        <v>144395</v>
      </c>
      <c r="F21" s="53">
        <v>102461</v>
      </c>
      <c r="G21" s="54">
        <f t="shared" si="1"/>
        <v>246856</v>
      </c>
      <c r="H21" s="53">
        <f t="shared" si="2"/>
        <v>6896559</v>
      </c>
      <c r="I21" s="50"/>
      <c r="J21" s="50"/>
    </row>
    <row r="22" spans="1:10" ht="19.5" thickBot="1" x14ac:dyDescent="0.5">
      <c r="A22" s="52">
        <v>1358</v>
      </c>
      <c r="B22" s="53">
        <v>1697478</v>
      </c>
      <c r="C22" s="54">
        <v>4589511</v>
      </c>
      <c r="D22" s="53">
        <f t="shared" si="0"/>
        <v>6286989</v>
      </c>
      <c r="E22" s="54">
        <v>159137</v>
      </c>
      <c r="F22" s="53">
        <v>123438</v>
      </c>
      <c r="G22" s="54">
        <f t="shared" si="1"/>
        <v>282575</v>
      </c>
      <c r="H22" s="53">
        <f t="shared" si="2"/>
        <v>6569564</v>
      </c>
      <c r="I22" s="50"/>
      <c r="J22" s="50"/>
    </row>
    <row r="23" spans="1:10" ht="19.5" thickBot="1" x14ac:dyDescent="0.5">
      <c r="A23" s="52">
        <v>1359</v>
      </c>
      <c r="B23" s="53">
        <v>1727574</v>
      </c>
      <c r="C23" s="54">
        <v>4671824</v>
      </c>
      <c r="D23" s="53">
        <f t="shared" si="0"/>
        <v>6399398</v>
      </c>
      <c r="E23" s="54">
        <v>191941</v>
      </c>
      <c r="F23" s="53">
        <v>162796</v>
      </c>
      <c r="G23" s="54">
        <f t="shared" si="1"/>
        <v>354737</v>
      </c>
      <c r="H23" s="53">
        <f t="shared" si="2"/>
        <v>6754135</v>
      </c>
      <c r="I23" s="50"/>
      <c r="J23" s="50"/>
    </row>
    <row r="24" spans="1:10" ht="19.5" thickBot="1" x14ac:dyDescent="0.5">
      <c r="A24" s="52">
        <v>1360</v>
      </c>
      <c r="B24" s="53">
        <v>1746740</v>
      </c>
      <c r="C24" s="54">
        <v>5071031</v>
      </c>
      <c r="D24" s="53">
        <f t="shared" si="0"/>
        <v>6817771</v>
      </c>
      <c r="E24" s="54">
        <v>263384</v>
      </c>
      <c r="F24" s="53">
        <v>203045</v>
      </c>
      <c r="G24" s="54">
        <f t="shared" si="1"/>
        <v>466429</v>
      </c>
      <c r="H24" s="53">
        <f t="shared" si="2"/>
        <v>7284200</v>
      </c>
    </row>
    <row r="25" spans="1:10" ht="19.5" thickBot="1" x14ac:dyDescent="0.5">
      <c r="A25" s="52">
        <v>1361</v>
      </c>
      <c r="B25" s="53">
        <v>1758319</v>
      </c>
      <c r="C25" s="54">
        <v>5105246</v>
      </c>
      <c r="D25" s="53">
        <f t="shared" si="0"/>
        <v>6863565</v>
      </c>
      <c r="E25" s="54">
        <v>297149</v>
      </c>
      <c r="F25" s="53">
        <v>224089</v>
      </c>
      <c r="G25" s="54">
        <f t="shared" si="1"/>
        <v>521238</v>
      </c>
      <c r="H25" s="53">
        <f t="shared" si="2"/>
        <v>7384803</v>
      </c>
    </row>
    <row r="26" spans="1:10" ht="19.5" thickBot="1" x14ac:dyDescent="0.5">
      <c r="A26" s="52">
        <v>1362</v>
      </c>
      <c r="B26" s="53">
        <v>1973615</v>
      </c>
      <c r="C26" s="54">
        <v>5745796</v>
      </c>
      <c r="D26" s="53">
        <f t="shared" si="0"/>
        <v>7719411</v>
      </c>
      <c r="E26" s="54">
        <v>321973</v>
      </c>
      <c r="F26" s="53">
        <v>239006</v>
      </c>
      <c r="G26" s="54">
        <f t="shared" si="1"/>
        <v>560979</v>
      </c>
      <c r="H26" s="53">
        <f t="shared" si="2"/>
        <v>8280390</v>
      </c>
    </row>
    <row r="27" spans="1:10" ht="19.5" thickBot="1" x14ac:dyDescent="0.5">
      <c r="A27" s="52">
        <v>1363</v>
      </c>
      <c r="B27" s="53">
        <v>2121012</v>
      </c>
      <c r="C27" s="54">
        <v>6174209</v>
      </c>
      <c r="D27" s="53">
        <f t="shared" si="0"/>
        <v>8295221</v>
      </c>
      <c r="E27" s="54">
        <v>342745</v>
      </c>
      <c r="F27" s="53">
        <v>249363</v>
      </c>
      <c r="G27" s="54">
        <f t="shared" si="1"/>
        <v>592108</v>
      </c>
      <c r="H27" s="53">
        <f t="shared" si="2"/>
        <v>8887329</v>
      </c>
    </row>
    <row r="28" spans="1:10" ht="19.5" thickBot="1" x14ac:dyDescent="0.5">
      <c r="A28" s="52">
        <v>1364</v>
      </c>
      <c r="B28" s="53">
        <v>2223397</v>
      </c>
      <c r="C28" s="54">
        <v>6472459</v>
      </c>
      <c r="D28" s="53">
        <f t="shared" si="0"/>
        <v>8695856</v>
      </c>
      <c r="E28" s="54">
        <v>364983</v>
      </c>
      <c r="F28" s="53">
        <v>265956</v>
      </c>
      <c r="G28" s="54">
        <f t="shared" si="1"/>
        <v>630939</v>
      </c>
      <c r="H28" s="53">
        <f t="shared" si="2"/>
        <v>9326795</v>
      </c>
    </row>
    <row r="29" spans="1:10" ht="19.5" thickBot="1" x14ac:dyDescent="0.5">
      <c r="A29" s="52">
        <v>1365</v>
      </c>
      <c r="B29" s="53">
        <v>1956514</v>
      </c>
      <c r="C29" s="54">
        <v>5690527</v>
      </c>
      <c r="D29" s="53">
        <f t="shared" si="0"/>
        <v>7647041</v>
      </c>
      <c r="E29" s="54">
        <v>395669</v>
      </c>
      <c r="F29" s="53">
        <v>290085</v>
      </c>
      <c r="G29" s="54">
        <f t="shared" si="1"/>
        <v>685754</v>
      </c>
      <c r="H29" s="53">
        <f t="shared" si="2"/>
        <v>8332795</v>
      </c>
    </row>
    <row r="30" spans="1:10" ht="19.5" thickBot="1" x14ac:dyDescent="0.5">
      <c r="A30" s="52">
        <v>1366</v>
      </c>
      <c r="B30" s="53">
        <v>2180340</v>
      </c>
      <c r="C30" s="54">
        <v>6308710</v>
      </c>
      <c r="D30" s="53">
        <f t="shared" si="0"/>
        <v>8489050</v>
      </c>
      <c r="E30" s="54">
        <v>429975</v>
      </c>
      <c r="F30" s="53">
        <v>312978</v>
      </c>
      <c r="G30" s="54">
        <f t="shared" si="1"/>
        <v>742953</v>
      </c>
      <c r="H30" s="53">
        <f t="shared" si="2"/>
        <v>9232003</v>
      </c>
    </row>
    <row r="31" spans="1:10" ht="19.5" thickBot="1" x14ac:dyDescent="0.5">
      <c r="A31" s="52">
        <v>1367</v>
      </c>
      <c r="B31" s="53">
        <v>2423974</v>
      </c>
      <c r="C31" s="54">
        <v>6950403</v>
      </c>
      <c r="D31" s="53">
        <f t="shared" si="0"/>
        <v>9374377</v>
      </c>
      <c r="E31" s="54">
        <v>471824</v>
      </c>
      <c r="F31" s="53">
        <v>345660</v>
      </c>
      <c r="G31" s="54">
        <f t="shared" si="1"/>
        <v>817484</v>
      </c>
      <c r="H31" s="53">
        <f t="shared" si="2"/>
        <v>10191861</v>
      </c>
    </row>
    <row r="32" spans="1:10" ht="19.5" thickBot="1" x14ac:dyDescent="0.5">
      <c r="A32" s="52">
        <v>1368</v>
      </c>
      <c r="B32" s="53">
        <v>2779138</v>
      </c>
      <c r="C32" s="54">
        <v>8018512</v>
      </c>
      <c r="D32" s="53">
        <f t="shared" si="0"/>
        <v>10797650</v>
      </c>
      <c r="E32" s="54">
        <v>530212</v>
      </c>
      <c r="F32" s="53">
        <v>409314</v>
      </c>
      <c r="G32" s="54">
        <f t="shared" si="1"/>
        <v>939526</v>
      </c>
      <c r="H32" s="53">
        <f t="shared" si="2"/>
        <v>11737176</v>
      </c>
    </row>
    <row r="33" spans="1:8" ht="19.5" thickBot="1" x14ac:dyDescent="0.5">
      <c r="A33" s="52">
        <v>1369</v>
      </c>
      <c r="B33" s="53">
        <v>2978457</v>
      </c>
      <c r="C33" s="54">
        <v>8562390</v>
      </c>
      <c r="D33" s="53">
        <f t="shared" si="0"/>
        <v>11540847</v>
      </c>
      <c r="E33" s="54">
        <v>564862</v>
      </c>
      <c r="F33" s="53">
        <v>450259</v>
      </c>
      <c r="G33" s="54">
        <f t="shared" si="1"/>
        <v>1015121</v>
      </c>
      <c r="H33" s="53">
        <f t="shared" si="2"/>
        <v>12555968</v>
      </c>
    </row>
    <row r="34" spans="1:8" ht="19.5" thickBot="1" x14ac:dyDescent="0.5">
      <c r="A34" s="52">
        <v>1370</v>
      </c>
      <c r="B34" s="53">
        <v>3318192</v>
      </c>
      <c r="C34" s="54">
        <v>9721634</v>
      </c>
      <c r="D34" s="53">
        <f t="shared" si="0"/>
        <v>13039826</v>
      </c>
      <c r="E34" s="54">
        <v>609053</v>
      </c>
      <c r="F34" s="53">
        <v>480630</v>
      </c>
      <c r="G34" s="54">
        <f t="shared" si="1"/>
        <v>1089683</v>
      </c>
      <c r="H34" s="53">
        <f t="shared" si="2"/>
        <v>14129509</v>
      </c>
    </row>
    <row r="35" spans="1:8" ht="19.5" thickBot="1" x14ac:dyDescent="0.5">
      <c r="A35" s="52">
        <v>1371</v>
      </c>
      <c r="B35" s="53">
        <v>3579970</v>
      </c>
      <c r="C35" s="54">
        <v>10494950</v>
      </c>
      <c r="D35" s="53">
        <f t="shared" si="0"/>
        <v>14074920</v>
      </c>
      <c r="E35" s="54">
        <v>671162</v>
      </c>
      <c r="F35" s="53">
        <v>548788</v>
      </c>
      <c r="G35" s="54">
        <f t="shared" si="1"/>
        <v>1219950</v>
      </c>
      <c r="H35" s="53">
        <f t="shared" si="2"/>
        <v>15294870</v>
      </c>
    </row>
    <row r="36" spans="1:8" ht="19.5" thickBot="1" x14ac:dyDescent="0.5">
      <c r="A36" s="52">
        <v>1372</v>
      </c>
      <c r="B36" s="53">
        <v>3894654</v>
      </c>
      <c r="C36" s="54">
        <v>11589872</v>
      </c>
      <c r="D36" s="53">
        <f t="shared" si="0"/>
        <v>15484526</v>
      </c>
      <c r="E36" s="54">
        <v>765430</v>
      </c>
      <c r="F36" s="53">
        <v>650507</v>
      </c>
      <c r="G36" s="54">
        <f t="shared" si="1"/>
        <v>1415937</v>
      </c>
      <c r="H36" s="53">
        <f t="shared" si="2"/>
        <v>16900463</v>
      </c>
    </row>
    <row r="37" spans="1:8" ht="19.5" thickBot="1" x14ac:dyDescent="0.5">
      <c r="A37" s="52">
        <v>1373</v>
      </c>
      <c r="B37" s="53">
        <v>4230725</v>
      </c>
      <c r="C37" s="54">
        <v>12944419</v>
      </c>
      <c r="D37" s="53">
        <f t="shared" si="0"/>
        <v>17175144</v>
      </c>
      <c r="E37" s="54">
        <v>833713</v>
      </c>
      <c r="F37" s="53">
        <v>711935</v>
      </c>
      <c r="G37" s="54">
        <f t="shared" si="1"/>
        <v>1545648</v>
      </c>
      <c r="H37" s="53">
        <f t="shared" si="2"/>
        <v>18720792</v>
      </c>
    </row>
    <row r="38" spans="1:8" ht="19.5" thickBot="1" x14ac:dyDescent="0.5">
      <c r="A38" s="52">
        <v>1374</v>
      </c>
      <c r="B38" s="53">
        <v>4819859</v>
      </c>
      <c r="C38" s="54">
        <v>13959969</v>
      </c>
      <c r="D38" s="53">
        <f t="shared" si="0"/>
        <v>18779828</v>
      </c>
      <c r="E38" s="54">
        <v>895750</v>
      </c>
      <c r="F38" s="53">
        <v>766874</v>
      </c>
      <c r="G38" s="54">
        <f t="shared" si="1"/>
        <v>1662624</v>
      </c>
      <c r="H38" s="53">
        <f t="shared" si="2"/>
        <v>20442452</v>
      </c>
    </row>
    <row r="39" spans="1:8" ht="19.5" thickBot="1" x14ac:dyDescent="0.5">
      <c r="A39" s="52">
        <v>1375</v>
      </c>
      <c r="B39" s="53">
        <v>5100535</v>
      </c>
      <c r="C39" s="54">
        <v>15349523</v>
      </c>
      <c r="D39" s="53">
        <f t="shared" si="0"/>
        <v>20450058</v>
      </c>
      <c r="E39" s="54">
        <v>949615</v>
      </c>
      <c r="F39" s="53">
        <v>811067</v>
      </c>
      <c r="G39" s="54">
        <f t="shared" si="1"/>
        <v>1760682</v>
      </c>
      <c r="H39" s="53">
        <f t="shared" si="2"/>
        <v>22210740</v>
      </c>
    </row>
    <row r="40" spans="1:8" ht="19.5" thickBot="1" x14ac:dyDescent="0.5">
      <c r="A40" s="52">
        <v>1376</v>
      </c>
      <c r="B40" s="53">
        <v>5625038</v>
      </c>
      <c r="C40" s="54">
        <v>15895732</v>
      </c>
      <c r="D40" s="53">
        <f t="shared" si="0"/>
        <v>21520770</v>
      </c>
      <c r="E40" s="54">
        <v>984887</v>
      </c>
      <c r="F40" s="53">
        <v>880343</v>
      </c>
      <c r="G40" s="54">
        <f t="shared" si="1"/>
        <v>1865230</v>
      </c>
      <c r="H40" s="53">
        <f t="shared" si="2"/>
        <v>23386000</v>
      </c>
    </row>
    <row r="41" spans="1:8" ht="19.5" thickBot="1" x14ac:dyDescent="0.5">
      <c r="A41" s="52">
        <v>1377</v>
      </c>
      <c r="B41" s="53">
        <v>5849456</v>
      </c>
      <c r="C41" s="54">
        <v>16354946</v>
      </c>
      <c r="D41" s="53">
        <f t="shared" si="0"/>
        <v>22204402</v>
      </c>
      <c r="E41" s="54">
        <v>1041050</v>
      </c>
      <c r="F41" s="53">
        <v>930548</v>
      </c>
      <c r="G41" s="54">
        <f t="shared" si="1"/>
        <v>1971598</v>
      </c>
      <c r="H41" s="53">
        <f t="shared" si="2"/>
        <v>24176000</v>
      </c>
    </row>
    <row r="42" spans="1:8" ht="19.5" thickBot="1" x14ac:dyDescent="0.5">
      <c r="A42" s="52">
        <v>1378</v>
      </c>
      <c r="B42" s="53">
        <v>5943708</v>
      </c>
      <c r="C42" s="54">
        <v>16748476</v>
      </c>
      <c r="D42" s="53">
        <f t="shared" si="0"/>
        <v>22692184</v>
      </c>
      <c r="E42" s="54">
        <v>1099683</v>
      </c>
      <c r="F42" s="53">
        <v>987623</v>
      </c>
      <c r="G42" s="54">
        <f t="shared" si="1"/>
        <v>2087306</v>
      </c>
      <c r="H42" s="53">
        <f t="shared" si="2"/>
        <v>24779490</v>
      </c>
    </row>
    <row r="43" spans="1:8" ht="19.5" thickBot="1" x14ac:dyDescent="0.5">
      <c r="A43" s="52">
        <v>1379</v>
      </c>
      <c r="B43" s="53">
        <v>6059167</v>
      </c>
      <c r="C43" s="54">
        <v>17133621</v>
      </c>
      <c r="D43" s="53">
        <f t="shared" si="0"/>
        <v>23192788</v>
      </c>
      <c r="E43" s="54">
        <v>1144022</v>
      </c>
      <c r="F43" s="53">
        <v>1024641</v>
      </c>
      <c r="G43" s="54">
        <f t="shared" si="1"/>
        <v>2168663</v>
      </c>
      <c r="H43" s="53">
        <f t="shared" si="2"/>
        <v>25361451</v>
      </c>
    </row>
    <row r="44" spans="1:8" ht="19.5" thickBot="1" x14ac:dyDescent="0.5">
      <c r="A44" s="52">
        <v>1380</v>
      </c>
      <c r="B44" s="53">
        <v>6357913</v>
      </c>
      <c r="C44" s="54">
        <v>17851836</v>
      </c>
      <c r="D44" s="53">
        <f t="shared" si="0"/>
        <v>24209749</v>
      </c>
      <c r="E44" s="54">
        <v>1208627</v>
      </c>
      <c r="F44" s="53">
        <v>1100911</v>
      </c>
      <c r="G44" s="54">
        <f t="shared" si="1"/>
        <v>2309538</v>
      </c>
      <c r="H44" s="53">
        <f t="shared" si="2"/>
        <v>26519287</v>
      </c>
    </row>
    <row r="45" spans="1:8" ht="19.5" thickBot="1" x14ac:dyDescent="0.5">
      <c r="A45" s="52">
        <v>1381</v>
      </c>
      <c r="B45" s="53">
        <v>6578249</v>
      </c>
      <c r="C45" s="54">
        <v>17858563</v>
      </c>
      <c r="D45" s="53">
        <f t="shared" si="0"/>
        <v>24436812</v>
      </c>
      <c r="E45" s="54">
        <v>1256572</v>
      </c>
      <c r="F45" s="53">
        <v>1207098</v>
      </c>
      <c r="G45" s="54">
        <f t="shared" si="1"/>
        <v>2463670</v>
      </c>
      <c r="H45" s="53">
        <f t="shared" si="2"/>
        <v>26900482</v>
      </c>
    </row>
    <row r="46" spans="1:8" ht="19.5" thickBot="1" x14ac:dyDescent="0.5">
      <c r="A46" s="52">
        <v>1382</v>
      </c>
      <c r="B46" s="53">
        <v>6888154</v>
      </c>
      <c r="C46" s="54">
        <v>17869139</v>
      </c>
      <c r="D46" s="53">
        <f t="shared" si="0"/>
        <v>24757293</v>
      </c>
      <c r="E46" s="54">
        <v>1362323</v>
      </c>
      <c r="F46" s="53">
        <v>1379961</v>
      </c>
      <c r="G46" s="54">
        <f t="shared" si="1"/>
        <v>2742284</v>
      </c>
      <c r="H46" s="53">
        <f t="shared" si="2"/>
        <v>27499577</v>
      </c>
    </row>
    <row r="47" spans="1:8" ht="19.5" thickBot="1" x14ac:dyDescent="0.5">
      <c r="A47" s="52">
        <v>1383</v>
      </c>
      <c r="B47" s="55">
        <v>7161867</v>
      </c>
      <c r="C47" s="56">
        <v>17676909</v>
      </c>
      <c r="D47" s="53">
        <f t="shared" si="0"/>
        <v>24838776</v>
      </c>
      <c r="E47" s="54">
        <v>1250621</v>
      </c>
      <c r="F47" s="55">
        <v>1451292</v>
      </c>
      <c r="G47" s="54">
        <f t="shared" si="1"/>
        <v>2701913</v>
      </c>
      <c r="H47" s="53">
        <f t="shared" si="2"/>
        <v>27540689</v>
      </c>
    </row>
    <row r="48" spans="1:8" ht="19.5" thickBot="1" x14ac:dyDescent="0.5">
      <c r="A48" s="52">
        <v>1384</v>
      </c>
      <c r="B48" s="55">
        <v>7474726</v>
      </c>
      <c r="C48" s="56">
        <v>17418373</v>
      </c>
      <c r="D48" s="53">
        <f t="shared" si="0"/>
        <v>24893099</v>
      </c>
      <c r="E48" s="56">
        <v>1358006</v>
      </c>
      <c r="F48" s="55">
        <v>1599298</v>
      </c>
      <c r="G48" s="54">
        <f t="shared" si="1"/>
        <v>2957304</v>
      </c>
      <c r="H48" s="53">
        <f t="shared" si="2"/>
        <v>27850403</v>
      </c>
    </row>
    <row r="49" spans="1:8" ht="19.5" thickBot="1" x14ac:dyDescent="0.5">
      <c r="A49" s="52">
        <v>1385</v>
      </c>
      <c r="B49" s="55">
        <v>7512024</v>
      </c>
      <c r="C49" s="56">
        <v>17052293</v>
      </c>
      <c r="D49" s="53">
        <f t="shared" si="0"/>
        <v>24564317</v>
      </c>
      <c r="E49" s="56">
        <v>1473112</v>
      </c>
      <c r="F49" s="55">
        <v>1738828</v>
      </c>
      <c r="G49" s="54">
        <f t="shared" si="1"/>
        <v>3211940</v>
      </c>
      <c r="H49" s="53">
        <f t="shared" si="2"/>
        <v>27776257</v>
      </c>
    </row>
    <row r="50" spans="1:8" ht="19.5" thickBot="1" x14ac:dyDescent="0.5">
      <c r="A50" s="52">
        <v>1386</v>
      </c>
      <c r="B50" s="55">
        <v>8442492</v>
      </c>
      <c r="C50" s="56">
        <v>16001140</v>
      </c>
      <c r="D50" s="53">
        <f t="shared" si="0"/>
        <v>24443632</v>
      </c>
      <c r="E50" s="56">
        <v>1586029</v>
      </c>
      <c r="F50" s="55">
        <v>1801255</v>
      </c>
      <c r="G50" s="54">
        <f t="shared" si="1"/>
        <v>3387284</v>
      </c>
      <c r="H50" s="53">
        <f t="shared" si="2"/>
        <v>27830916</v>
      </c>
    </row>
    <row r="51" spans="1:8" ht="19.5" thickBot="1" x14ac:dyDescent="0.5">
      <c r="A51" s="52">
        <v>1387</v>
      </c>
      <c r="B51" s="55">
        <v>9152243</v>
      </c>
      <c r="C51" s="56">
        <v>16212779</v>
      </c>
      <c r="D51" s="53">
        <f t="shared" si="0"/>
        <v>25365022</v>
      </c>
      <c r="E51" s="56">
        <v>1770311</v>
      </c>
      <c r="F51" s="55">
        <v>1905345</v>
      </c>
      <c r="G51" s="54">
        <f t="shared" si="1"/>
        <v>3675656</v>
      </c>
      <c r="H51" s="53">
        <f t="shared" si="2"/>
        <v>29040678</v>
      </c>
    </row>
    <row r="52" spans="1:8" ht="19.5" thickBot="1" x14ac:dyDescent="0.5">
      <c r="A52" s="52">
        <v>1388</v>
      </c>
      <c r="B52" s="55">
        <v>9917542</v>
      </c>
      <c r="C52" s="56">
        <v>16885514</v>
      </c>
      <c r="D52" s="53">
        <f t="shared" si="0"/>
        <v>26803056</v>
      </c>
      <c r="E52" s="56">
        <v>1904695</v>
      </c>
      <c r="F52" s="55">
        <v>1967721</v>
      </c>
      <c r="G52" s="54">
        <f t="shared" si="1"/>
        <v>3872416</v>
      </c>
      <c r="H52" s="53">
        <f t="shared" si="2"/>
        <v>30675472</v>
      </c>
    </row>
    <row r="53" spans="1:8" ht="19.5" thickBot="1" x14ac:dyDescent="0.5">
      <c r="A53" s="52">
        <v>1389</v>
      </c>
      <c r="B53" s="55">
        <v>10573705</v>
      </c>
      <c r="C53" s="56">
        <v>17837952</v>
      </c>
      <c r="D53" s="53">
        <f t="shared" si="0"/>
        <v>28411657</v>
      </c>
      <c r="E53" s="56">
        <v>2032169</v>
      </c>
      <c r="F53" s="55">
        <v>2011620</v>
      </c>
      <c r="G53" s="54">
        <f t="shared" si="1"/>
        <v>4043789</v>
      </c>
      <c r="H53" s="53">
        <f t="shared" si="2"/>
        <v>32455446</v>
      </c>
    </row>
    <row r="54" spans="1:8" ht="19.5" thickBot="1" x14ac:dyDescent="0.5">
      <c r="A54" s="52">
        <v>1390</v>
      </c>
      <c r="B54" s="53">
        <v>11497089</v>
      </c>
      <c r="C54" s="54">
        <v>19260627</v>
      </c>
      <c r="D54" s="53">
        <v>30757716</v>
      </c>
      <c r="E54" s="54">
        <v>2216607</v>
      </c>
      <c r="F54" s="53">
        <v>1983729</v>
      </c>
      <c r="G54" s="54">
        <v>4200336</v>
      </c>
      <c r="H54" s="53">
        <f t="shared" si="2"/>
        <v>34958052</v>
      </c>
    </row>
    <row r="55" spans="1:8" ht="19.5" thickBot="1" x14ac:dyDescent="0.5">
      <c r="A55" s="52">
        <v>1391</v>
      </c>
      <c r="B55" s="53">
        <v>12286683</v>
      </c>
      <c r="C55" s="54">
        <v>20722058</v>
      </c>
      <c r="D55" s="53">
        <v>33008741</v>
      </c>
      <c r="E55" s="54">
        <v>2386876</v>
      </c>
      <c r="F55" s="53">
        <v>2151891</v>
      </c>
      <c r="G55" s="54">
        <v>4538767</v>
      </c>
      <c r="H55" s="53">
        <f t="shared" si="2"/>
        <v>37547508</v>
      </c>
    </row>
    <row r="56" spans="1:8" ht="19.5" thickBot="1" x14ac:dyDescent="0.5">
      <c r="A56" s="52">
        <v>1392</v>
      </c>
      <c r="B56" s="53">
        <v>12808047</v>
      </c>
      <c r="C56" s="54">
        <v>21491645</v>
      </c>
      <c r="D56" s="53">
        <v>34299692</v>
      </c>
      <c r="E56" s="54">
        <v>2574692</v>
      </c>
      <c r="F56" s="53">
        <v>2224996</v>
      </c>
      <c r="G56" s="54">
        <v>4799688</v>
      </c>
      <c r="H56" s="53">
        <f t="shared" si="2"/>
        <v>39099380</v>
      </c>
    </row>
    <row r="57" spans="1:8" ht="19.5" thickBot="1" x14ac:dyDescent="0.5">
      <c r="A57" s="52">
        <v>1393</v>
      </c>
      <c r="B57" s="53">
        <v>13344498</v>
      </c>
      <c r="C57" s="54">
        <v>21806360</v>
      </c>
      <c r="D57" s="53">
        <v>35150858</v>
      </c>
      <c r="E57" s="54">
        <v>2791802</v>
      </c>
      <c r="F57" s="53">
        <v>2349004</v>
      </c>
      <c r="G57" s="54">
        <v>5140806</v>
      </c>
      <c r="H57" s="53">
        <f t="shared" si="2"/>
        <v>40291664</v>
      </c>
    </row>
    <row r="58" spans="1:8" ht="19.5" thickBot="1" x14ac:dyDescent="0.5">
      <c r="A58" s="52">
        <v>1394</v>
      </c>
      <c r="B58" s="53">
        <v>13711726</v>
      </c>
      <c r="C58" s="54">
        <v>22284288</v>
      </c>
      <c r="D58" s="53">
        <v>35996014</v>
      </c>
      <c r="E58" s="54">
        <v>3011349</v>
      </c>
      <c r="F58" s="53">
        <v>2373436</v>
      </c>
      <c r="G58" s="54">
        <v>5384785</v>
      </c>
      <c r="H58" s="53">
        <f t="shared" si="2"/>
        <v>41380799</v>
      </c>
    </row>
    <row r="59" spans="1:8" ht="19.5" thickBot="1" x14ac:dyDescent="0.5">
      <c r="A59" s="52">
        <v>1395</v>
      </c>
      <c r="B59" s="53">
        <v>13779620</v>
      </c>
      <c r="C59" s="54">
        <v>21933596</v>
      </c>
      <c r="D59" s="53">
        <v>35713216</v>
      </c>
      <c r="E59" s="54">
        <v>3236983</v>
      </c>
      <c r="F59" s="53">
        <v>2482952</v>
      </c>
      <c r="G59" s="54">
        <v>5719935</v>
      </c>
      <c r="H59" s="53">
        <f t="shared" si="2"/>
        <v>41433151</v>
      </c>
    </row>
    <row r="60" spans="1:8" ht="19.5" thickBot="1" x14ac:dyDescent="0.5">
      <c r="A60" s="52">
        <v>1396</v>
      </c>
      <c r="B60" s="53">
        <v>13982954</v>
      </c>
      <c r="C60" s="54">
        <v>22319321</v>
      </c>
      <c r="D60" s="53">
        <v>36302275</v>
      </c>
      <c r="E60" s="54">
        <v>3472332</v>
      </c>
      <c r="F60" s="53">
        <v>2605022</v>
      </c>
      <c r="G60" s="54">
        <v>6077354</v>
      </c>
      <c r="H60" s="53">
        <f t="shared" si="2"/>
        <v>42379629</v>
      </c>
    </row>
    <row r="61" spans="1:8" ht="19.5" thickBot="1" x14ac:dyDescent="0.5">
      <c r="A61" s="52">
        <v>1397</v>
      </c>
      <c r="B61" s="53">
        <v>14029193</v>
      </c>
      <c r="C61" s="54">
        <v>22415785</v>
      </c>
      <c r="D61" s="53">
        <v>36444978</v>
      </c>
      <c r="E61" s="54">
        <v>3551507</v>
      </c>
      <c r="F61" s="53">
        <v>2786698</v>
      </c>
      <c r="G61" s="54">
        <v>6338205</v>
      </c>
      <c r="H61" s="53">
        <f t="shared" si="2"/>
        <v>42783183</v>
      </c>
    </row>
    <row r="62" spans="1:8" ht="19.5" thickBot="1" x14ac:dyDescent="0.5">
      <c r="A62" s="52">
        <v>1398</v>
      </c>
      <c r="B62" s="53">
        <v>14373260</v>
      </c>
      <c r="C62" s="54">
        <v>22940513</v>
      </c>
      <c r="D62" s="53">
        <v>37313773</v>
      </c>
      <c r="E62" s="54">
        <v>3564264</v>
      </c>
      <c r="F62" s="53">
        <v>2953849</v>
      </c>
      <c r="G62" s="54">
        <v>6518113</v>
      </c>
      <c r="H62" s="53">
        <f t="shared" si="2"/>
        <v>43831886</v>
      </c>
    </row>
    <row r="63" spans="1:8" ht="19.5" thickBot="1" x14ac:dyDescent="0.5">
      <c r="A63" s="52">
        <v>1399</v>
      </c>
      <c r="B63" s="53">
        <v>14584801</v>
      </c>
      <c r="C63" s="54">
        <v>22748441</v>
      </c>
      <c r="D63" s="44">
        <v>37333242</v>
      </c>
      <c r="E63" s="54">
        <v>3776135</v>
      </c>
      <c r="F63" s="44">
        <v>2980643</v>
      </c>
      <c r="G63" s="54">
        <v>6756778</v>
      </c>
      <c r="H63" s="53">
        <f t="shared" si="2"/>
        <v>44090020</v>
      </c>
    </row>
    <row r="64" spans="1:8" ht="19.5" thickBot="1" x14ac:dyDescent="0.5">
      <c r="A64" s="52">
        <v>1400</v>
      </c>
      <c r="B64" s="53">
        <v>15130015</v>
      </c>
      <c r="C64" s="54">
        <v>22732819</v>
      </c>
      <c r="D64" s="44">
        <v>37862834</v>
      </c>
      <c r="E64" s="54">
        <v>4076700</v>
      </c>
      <c r="F64" s="44">
        <v>3123749</v>
      </c>
      <c r="G64" s="54">
        <v>7200449</v>
      </c>
      <c r="H64" s="53">
        <f t="shared" si="2"/>
        <v>45063283</v>
      </c>
    </row>
    <row r="65" spans="1:8" ht="19.5" thickBot="1" x14ac:dyDescent="0.5">
      <c r="A65" s="36">
        <v>1401</v>
      </c>
      <c r="B65" s="53">
        <v>15557137</v>
      </c>
      <c r="C65" s="54">
        <v>23072009</v>
      </c>
      <c r="D65" s="44">
        <v>38629146</v>
      </c>
      <c r="E65" s="54">
        <v>4387042</v>
      </c>
      <c r="F65" s="44">
        <v>3404365</v>
      </c>
      <c r="G65" s="54">
        <v>7791407</v>
      </c>
      <c r="H65" s="53">
        <v>46420553</v>
      </c>
    </row>
    <row r="66" spans="1:8" ht="19.5" thickBot="1" x14ac:dyDescent="0.5">
      <c r="A66" s="36">
        <v>1402</v>
      </c>
      <c r="B66" s="53">
        <v>16305132</v>
      </c>
      <c r="C66" s="54">
        <v>23682021</v>
      </c>
      <c r="D66" s="44">
        <v>39987153</v>
      </c>
      <c r="E66" s="54">
        <v>4671644</v>
      </c>
      <c r="F66" s="44">
        <v>3658912</v>
      </c>
      <c r="G66" s="54">
        <v>8330556</v>
      </c>
      <c r="H66" s="53">
        <v>48317709</v>
      </c>
    </row>
  </sheetData>
  <mergeCells count="5">
    <mergeCell ref="A1:H1"/>
    <mergeCell ref="A2:A3"/>
    <mergeCell ref="B2:D2"/>
    <mergeCell ref="E2:G2"/>
    <mergeCell ref="H2:H3"/>
  </mergeCells>
  <printOptions horizontalCentered="1" verticalCentered="1"/>
  <pageMargins left="0" right="0" top="0" bottom="0" header="0" footer="0"/>
  <pageSetup paperSize="9" scale="6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8622-0402-489A-A5F5-7096A31F7D51}">
  <sheetPr>
    <tabColor rgb="FF00B050"/>
  </sheetPr>
  <dimension ref="A1:AA99"/>
  <sheetViews>
    <sheetView rightToLeft="1" view="pageBreakPreview" topLeftCell="A79" zoomScaleNormal="100" zoomScaleSheetLayoutView="100" workbookViewId="0">
      <selection activeCell="N21" sqref="N21"/>
    </sheetView>
  </sheetViews>
  <sheetFormatPr defaultRowHeight="21" x14ac:dyDescent="0.55000000000000004"/>
  <cols>
    <col min="1" max="1" width="15" style="44" customWidth="1"/>
    <col min="2" max="2" width="11.28515625" style="44" customWidth="1"/>
    <col min="3" max="3" width="8.7109375" style="44" bestFit="1" customWidth="1"/>
    <col min="4" max="4" width="12.140625" style="44" bestFit="1" customWidth="1"/>
    <col min="5" max="5" width="10.42578125" style="44" customWidth="1"/>
    <col min="6" max="6" width="10.42578125" style="44" bestFit="1" customWidth="1"/>
    <col min="7" max="7" width="10.42578125" style="44" customWidth="1"/>
    <col min="8" max="8" width="11.85546875" style="44" customWidth="1"/>
    <col min="9" max="9" width="9.140625" style="44"/>
    <col min="10" max="10" width="11.85546875" style="44" customWidth="1"/>
    <col min="11" max="11" width="9.140625" style="44"/>
    <col min="12" max="12" width="11.85546875" style="44" customWidth="1"/>
    <col min="13" max="13" width="9.140625" style="44"/>
    <col min="14" max="14" width="11.85546875" style="66" customWidth="1"/>
    <col min="15" max="15" width="12.5703125" style="44" customWidth="1"/>
    <col min="16" max="16" width="10.140625" style="44" bestFit="1" customWidth="1"/>
    <col min="17" max="16384" width="9.140625" style="44"/>
  </cols>
  <sheetData>
    <row r="1" spans="1:27" ht="24.75" thickBot="1" x14ac:dyDescent="0.5">
      <c r="A1" s="123" t="s">
        <v>119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7" ht="63.75" thickBot="1" x14ac:dyDescent="0.5">
      <c r="A2" s="57" t="s">
        <v>3</v>
      </c>
      <c r="B2" s="58" t="s">
        <v>15</v>
      </c>
      <c r="C2" s="57" t="s">
        <v>0</v>
      </c>
      <c r="D2" s="58" t="s">
        <v>37</v>
      </c>
      <c r="E2" s="57" t="s">
        <v>21</v>
      </c>
      <c r="F2" s="57" t="s">
        <v>14</v>
      </c>
      <c r="G2" s="58" t="s">
        <v>23</v>
      </c>
      <c r="H2" s="58" t="s">
        <v>61</v>
      </c>
      <c r="I2" s="58" t="s">
        <v>62</v>
      </c>
      <c r="J2" s="58" t="s">
        <v>63</v>
      </c>
      <c r="K2" s="58" t="s">
        <v>75</v>
      </c>
      <c r="L2" s="58" t="s">
        <v>22</v>
      </c>
      <c r="M2" s="58" t="s">
        <v>1</v>
      </c>
      <c r="N2" s="58" t="s">
        <v>2</v>
      </c>
    </row>
    <row r="3" spans="1:27" ht="21.75" customHeight="1" thickBot="1" x14ac:dyDescent="0.6">
      <c r="A3" s="52">
        <v>1340</v>
      </c>
      <c r="B3" s="55">
        <v>306130</v>
      </c>
      <c r="C3" s="56">
        <v>0</v>
      </c>
      <c r="D3" s="55"/>
      <c r="E3" s="56">
        <v>0</v>
      </c>
      <c r="F3" s="55">
        <v>0</v>
      </c>
      <c r="G3" s="56">
        <v>0</v>
      </c>
      <c r="H3" s="55">
        <v>0</v>
      </c>
      <c r="I3" s="56">
        <v>0</v>
      </c>
      <c r="J3" s="55">
        <v>0</v>
      </c>
      <c r="K3" s="56">
        <v>0</v>
      </c>
      <c r="L3" s="55">
        <v>0</v>
      </c>
      <c r="M3" s="56">
        <v>0</v>
      </c>
      <c r="N3" s="65">
        <f t="shared" ref="N3:N60" si="0">SUM(B3:M3)</f>
        <v>306130</v>
      </c>
    </row>
    <row r="4" spans="1:27" ht="21.75" customHeight="1" thickBot="1" x14ac:dyDescent="0.6">
      <c r="A4" s="52">
        <v>1341</v>
      </c>
      <c r="B4" s="55">
        <v>309596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65">
        <f t="shared" si="0"/>
        <v>309596</v>
      </c>
      <c r="O4" s="4">
        <f>B4/B3</f>
        <v>1.0113219873909778</v>
      </c>
      <c r="P4" s="4" t="e">
        <f t="shared" ref="P4:AA12" si="1">C4/C3</f>
        <v>#DIV/0!</v>
      </c>
      <c r="Q4" s="4" t="e">
        <f t="shared" si="1"/>
        <v>#DIV/0!</v>
      </c>
      <c r="R4" s="4" t="e">
        <f t="shared" si="1"/>
        <v>#DIV/0!</v>
      </c>
      <c r="S4" s="4" t="e">
        <f t="shared" si="1"/>
        <v>#DIV/0!</v>
      </c>
      <c r="T4" s="4" t="e">
        <f t="shared" si="1"/>
        <v>#DIV/0!</v>
      </c>
      <c r="U4" s="4" t="e">
        <f t="shared" si="1"/>
        <v>#DIV/0!</v>
      </c>
      <c r="V4" s="4" t="e">
        <f t="shared" si="1"/>
        <v>#DIV/0!</v>
      </c>
      <c r="W4" s="4" t="e">
        <f t="shared" si="1"/>
        <v>#DIV/0!</v>
      </c>
      <c r="X4" s="4" t="e">
        <f t="shared" si="1"/>
        <v>#DIV/0!</v>
      </c>
      <c r="Y4" s="4" t="e">
        <f t="shared" si="1"/>
        <v>#DIV/0!</v>
      </c>
      <c r="Z4" s="4" t="e">
        <f t="shared" si="1"/>
        <v>#DIV/0!</v>
      </c>
      <c r="AA4" s="4">
        <f t="shared" si="1"/>
        <v>1.0113219873909778</v>
      </c>
    </row>
    <row r="5" spans="1:27" ht="21.75" customHeight="1" thickBot="1" x14ac:dyDescent="0.6">
      <c r="A5" s="52">
        <v>1342</v>
      </c>
      <c r="B5" s="55">
        <v>312614</v>
      </c>
      <c r="C5" s="56">
        <v>0</v>
      </c>
      <c r="D5" s="55">
        <v>0</v>
      </c>
      <c r="E5" s="56">
        <v>0</v>
      </c>
      <c r="F5" s="55">
        <v>0</v>
      </c>
      <c r="G5" s="56">
        <v>0</v>
      </c>
      <c r="H5" s="55">
        <v>0</v>
      </c>
      <c r="I5" s="56">
        <v>0</v>
      </c>
      <c r="J5" s="55">
        <v>0</v>
      </c>
      <c r="K5" s="56">
        <v>0</v>
      </c>
      <c r="L5" s="55">
        <v>0</v>
      </c>
      <c r="M5" s="56">
        <v>0</v>
      </c>
      <c r="N5" s="65">
        <f t="shared" si="0"/>
        <v>312614</v>
      </c>
      <c r="O5" s="4">
        <f t="shared" ref="O5:O12" si="2">B5/B4</f>
        <v>1.0097481879610848</v>
      </c>
      <c r="P5" s="4" t="e">
        <f t="shared" si="1"/>
        <v>#DIV/0!</v>
      </c>
      <c r="Q5" s="4" t="e">
        <f t="shared" si="1"/>
        <v>#DIV/0!</v>
      </c>
      <c r="R5" s="4" t="e">
        <f t="shared" si="1"/>
        <v>#DIV/0!</v>
      </c>
      <c r="S5" s="4" t="e">
        <f t="shared" si="1"/>
        <v>#DIV/0!</v>
      </c>
      <c r="T5" s="4" t="e">
        <f t="shared" si="1"/>
        <v>#DIV/0!</v>
      </c>
      <c r="U5" s="4" t="e">
        <f t="shared" si="1"/>
        <v>#DIV/0!</v>
      </c>
      <c r="V5" s="4" t="e">
        <f t="shared" si="1"/>
        <v>#DIV/0!</v>
      </c>
      <c r="W5" s="4" t="e">
        <f t="shared" si="1"/>
        <v>#DIV/0!</v>
      </c>
      <c r="X5" s="4" t="e">
        <f t="shared" si="1"/>
        <v>#DIV/0!</v>
      </c>
      <c r="Y5" s="4" t="e">
        <f t="shared" si="1"/>
        <v>#DIV/0!</v>
      </c>
      <c r="Z5" s="4" t="e">
        <f t="shared" si="1"/>
        <v>#DIV/0!</v>
      </c>
      <c r="AA5" s="4">
        <f t="shared" si="1"/>
        <v>1.0097481879610848</v>
      </c>
    </row>
    <row r="6" spans="1:27" ht="21.75" customHeight="1" thickBot="1" x14ac:dyDescent="0.6">
      <c r="A6" s="52">
        <v>1343</v>
      </c>
      <c r="B6" s="55">
        <v>329026</v>
      </c>
      <c r="C6" s="56">
        <v>0</v>
      </c>
      <c r="D6" s="55">
        <v>0</v>
      </c>
      <c r="E6" s="56">
        <v>0</v>
      </c>
      <c r="F6" s="55">
        <v>0</v>
      </c>
      <c r="G6" s="56">
        <v>0</v>
      </c>
      <c r="H6" s="55">
        <v>0</v>
      </c>
      <c r="I6" s="56">
        <v>0</v>
      </c>
      <c r="J6" s="55">
        <v>0</v>
      </c>
      <c r="K6" s="56">
        <v>0</v>
      </c>
      <c r="L6" s="55">
        <v>0</v>
      </c>
      <c r="M6" s="56">
        <v>0</v>
      </c>
      <c r="N6" s="65">
        <f t="shared" si="0"/>
        <v>329026</v>
      </c>
      <c r="O6" s="4">
        <f t="shared" si="2"/>
        <v>1.0524992482742295</v>
      </c>
      <c r="P6" s="4" t="e">
        <f t="shared" si="1"/>
        <v>#DIV/0!</v>
      </c>
      <c r="Q6" s="4" t="e">
        <f t="shared" si="1"/>
        <v>#DIV/0!</v>
      </c>
      <c r="R6" s="4" t="e">
        <f t="shared" si="1"/>
        <v>#DIV/0!</v>
      </c>
      <c r="S6" s="4" t="e">
        <f t="shared" si="1"/>
        <v>#DIV/0!</v>
      </c>
      <c r="T6" s="4" t="e">
        <f t="shared" si="1"/>
        <v>#DIV/0!</v>
      </c>
      <c r="U6" s="4" t="e">
        <f t="shared" si="1"/>
        <v>#DIV/0!</v>
      </c>
      <c r="V6" s="4" t="e">
        <f t="shared" si="1"/>
        <v>#DIV/0!</v>
      </c>
      <c r="W6" s="4" t="e">
        <f t="shared" si="1"/>
        <v>#DIV/0!</v>
      </c>
      <c r="X6" s="4" t="e">
        <f t="shared" si="1"/>
        <v>#DIV/0!</v>
      </c>
      <c r="Y6" s="4" t="e">
        <f t="shared" si="1"/>
        <v>#DIV/0!</v>
      </c>
      <c r="Z6" s="4" t="e">
        <f t="shared" si="1"/>
        <v>#DIV/0!</v>
      </c>
      <c r="AA6" s="4">
        <f t="shared" si="1"/>
        <v>1.0524992482742295</v>
      </c>
    </row>
    <row r="7" spans="1:27" ht="21.75" customHeight="1" thickBot="1" x14ac:dyDescent="0.6">
      <c r="A7" s="52">
        <v>1344</v>
      </c>
      <c r="B7" s="55">
        <v>394813</v>
      </c>
      <c r="C7" s="56">
        <v>0</v>
      </c>
      <c r="D7" s="55">
        <v>0</v>
      </c>
      <c r="E7" s="56">
        <v>0</v>
      </c>
      <c r="F7" s="55">
        <v>0</v>
      </c>
      <c r="G7" s="56">
        <v>0</v>
      </c>
      <c r="H7" s="55">
        <v>0</v>
      </c>
      <c r="I7" s="56">
        <v>0</v>
      </c>
      <c r="J7" s="55">
        <v>0</v>
      </c>
      <c r="K7" s="56">
        <v>0</v>
      </c>
      <c r="L7" s="55">
        <v>0</v>
      </c>
      <c r="M7" s="56">
        <v>0</v>
      </c>
      <c r="N7" s="65">
        <f t="shared" si="0"/>
        <v>394813</v>
      </c>
      <c r="O7" s="4">
        <f t="shared" si="2"/>
        <v>1.1999446852224445</v>
      </c>
      <c r="P7" s="4" t="e">
        <f t="shared" si="1"/>
        <v>#DIV/0!</v>
      </c>
      <c r="Q7" s="4" t="e">
        <f t="shared" si="1"/>
        <v>#DIV/0!</v>
      </c>
      <c r="R7" s="4" t="e">
        <f t="shared" si="1"/>
        <v>#DIV/0!</v>
      </c>
      <c r="S7" s="4" t="e">
        <f t="shared" si="1"/>
        <v>#DIV/0!</v>
      </c>
      <c r="T7" s="4" t="e">
        <f t="shared" si="1"/>
        <v>#DIV/0!</v>
      </c>
      <c r="U7" s="4" t="e">
        <f t="shared" si="1"/>
        <v>#DIV/0!</v>
      </c>
      <c r="V7" s="4" t="e">
        <f t="shared" si="1"/>
        <v>#DIV/0!</v>
      </c>
      <c r="W7" s="4" t="e">
        <f t="shared" si="1"/>
        <v>#DIV/0!</v>
      </c>
      <c r="X7" s="4" t="e">
        <f t="shared" si="1"/>
        <v>#DIV/0!</v>
      </c>
      <c r="Y7" s="4" t="e">
        <f t="shared" si="1"/>
        <v>#DIV/0!</v>
      </c>
      <c r="Z7" s="4" t="e">
        <f t="shared" si="1"/>
        <v>#DIV/0!</v>
      </c>
      <c r="AA7" s="4">
        <f t="shared" si="1"/>
        <v>1.1999446852224445</v>
      </c>
    </row>
    <row r="8" spans="1:27" ht="21.75" customHeight="1" thickBot="1" x14ac:dyDescent="0.6">
      <c r="A8" s="52">
        <v>1345</v>
      </c>
      <c r="B8" s="55">
        <v>451578</v>
      </c>
      <c r="C8" s="56">
        <v>0</v>
      </c>
      <c r="D8" s="55">
        <v>0</v>
      </c>
      <c r="E8" s="56">
        <v>0</v>
      </c>
      <c r="F8" s="55">
        <v>0</v>
      </c>
      <c r="G8" s="56">
        <v>0</v>
      </c>
      <c r="H8" s="55">
        <v>0</v>
      </c>
      <c r="I8" s="56">
        <v>0</v>
      </c>
      <c r="J8" s="55">
        <v>0</v>
      </c>
      <c r="K8" s="56">
        <v>0</v>
      </c>
      <c r="L8" s="55">
        <v>0</v>
      </c>
      <c r="M8" s="56">
        <v>0</v>
      </c>
      <c r="N8" s="65">
        <f t="shared" si="0"/>
        <v>451578</v>
      </c>
      <c r="O8" s="4">
        <f t="shared" si="2"/>
        <v>1.1437769273048253</v>
      </c>
      <c r="P8" s="4" t="e">
        <f t="shared" si="1"/>
        <v>#DIV/0!</v>
      </c>
      <c r="Q8" s="4" t="e">
        <f t="shared" si="1"/>
        <v>#DIV/0!</v>
      </c>
      <c r="R8" s="4" t="e">
        <f t="shared" si="1"/>
        <v>#DIV/0!</v>
      </c>
      <c r="S8" s="4" t="e">
        <f t="shared" si="1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  <c r="W8" s="4" t="e">
        <f t="shared" si="1"/>
        <v>#DIV/0!</v>
      </c>
      <c r="X8" s="4" t="e">
        <f t="shared" si="1"/>
        <v>#DIV/0!</v>
      </c>
      <c r="Y8" s="4" t="e">
        <f t="shared" si="1"/>
        <v>#DIV/0!</v>
      </c>
      <c r="Z8" s="4" t="e">
        <f t="shared" si="1"/>
        <v>#DIV/0!</v>
      </c>
      <c r="AA8" s="4">
        <f t="shared" si="1"/>
        <v>1.1437769273048253</v>
      </c>
    </row>
    <row r="9" spans="1:27" ht="21.75" customHeight="1" thickBot="1" x14ac:dyDescent="0.6">
      <c r="A9" s="52">
        <v>1346</v>
      </c>
      <c r="B9" s="55">
        <v>539862</v>
      </c>
      <c r="C9" s="56">
        <v>0</v>
      </c>
      <c r="D9" s="55">
        <v>0</v>
      </c>
      <c r="E9" s="56">
        <v>0</v>
      </c>
      <c r="F9" s="55">
        <v>0</v>
      </c>
      <c r="G9" s="56">
        <v>0</v>
      </c>
      <c r="H9" s="55">
        <v>0</v>
      </c>
      <c r="I9" s="56">
        <v>0</v>
      </c>
      <c r="J9" s="55">
        <v>0</v>
      </c>
      <c r="K9" s="56">
        <v>0</v>
      </c>
      <c r="L9" s="55">
        <v>0</v>
      </c>
      <c r="M9" s="56">
        <v>0</v>
      </c>
      <c r="N9" s="65">
        <f t="shared" si="0"/>
        <v>539862</v>
      </c>
      <c r="O9" s="4">
        <f t="shared" si="2"/>
        <v>1.1955011094428869</v>
      </c>
      <c r="P9" s="4" t="e">
        <f t="shared" si="1"/>
        <v>#DIV/0!</v>
      </c>
      <c r="Q9" s="4" t="e">
        <f t="shared" si="1"/>
        <v>#DIV/0!</v>
      </c>
      <c r="R9" s="4" t="e">
        <f t="shared" si="1"/>
        <v>#DIV/0!</v>
      </c>
      <c r="S9" s="4" t="e">
        <f t="shared" si="1"/>
        <v>#DIV/0!</v>
      </c>
      <c r="T9" s="4" t="e">
        <f t="shared" si="1"/>
        <v>#DIV/0!</v>
      </c>
      <c r="U9" s="4" t="e">
        <f t="shared" si="1"/>
        <v>#DIV/0!</v>
      </c>
      <c r="V9" s="4" t="e">
        <f t="shared" si="1"/>
        <v>#DIV/0!</v>
      </c>
      <c r="W9" s="4" t="e">
        <f t="shared" si="1"/>
        <v>#DIV/0!</v>
      </c>
      <c r="X9" s="4" t="e">
        <f t="shared" si="1"/>
        <v>#DIV/0!</v>
      </c>
      <c r="Y9" s="4" t="e">
        <f t="shared" si="1"/>
        <v>#DIV/0!</v>
      </c>
      <c r="Z9" s="4" t="e">
        <f t="shared" si="1"/>
        <v>#DIV/0!</v>
      </c>
      <c r="AA9" s="4">
        <f t="shared" si="1"/>
        <v>1.1955011094428869</v>
      </c>
    </row>
    <row r="10" spans="1:27" ht="21.75" customHeight="1" thickBot="1" x14ac:dyDescent="0.6">
      <c r="A10" s="52">
        <v>1347</v>
      </c>
      <c r="B10" s="55">
        <v>627017</v>
      </c>
      <c r="C10" s="56">
        <v>0</v>
      </c>
      <c r="D10" s="55">
        <v>0</v>
      </c>
      <c r="E10" s="56">
        <v>0</v>
      </c>
      <c r="F10" s="55">
        <v>0</v>
      </c>
      <c r="G10" s="56">
        <v>0</v>
      </c>
      <c r="H10" s="55">
        <v>0</v>
      </c>
      <c r="I10" s="56">
        <v>0</v>
      </c>
      <c r="J10" s="55">
        <v>0</v>
      </c>
      <c r="K10" s="56">
        <v>0</v>
      </c>
      <c r="L10" s="55">
        <v>0</v>
      </c>
      <c r="M10" s="56">
        <v>0</v>
      </c>
      <c r="N10" s="65">
        <f t="shared" si="0"/>
        <v>627017</v>
      </c>
      <c r="O10" s="4">
        <f t="shared" si="2"/>
        <v>1.1614394048849521</v>
      </c>
      <c r="P10" s="4" t="e">
        <f t="shared" si="1"/>
        <v>#DIV/0!</v>
      </c>
      <c r="Q10" s="4" t="e">
        <f t="shared" si="1"/>
        <v>#DIV/0!</v>
      </c>
      <c r="R10" s="4" t="e">
        <f t="shared" si="1"/>
        <v>#DIV/0!</v>
      </c>
      <c r="S10" s="4" t="e">
        <f t="shared" si="1"/>
        <v>#DIV/0!</v>
      </c>
      <c r="T10" s="4" t="e">
        <f t="shared" si="1"/>
        <v>#DIV/0!</v>
      </c>
      <c r="U10" s="4" t="e">
        <f t="shared" si="1"/>
        <v>#DIV/0!</v>
      </c>
      <c r="V10" s="4" t="e">
        <f t="shared" si="1"/>
        <v>#DIV/0!</v>
      </c>
      <c r="W10" s="4" t="e">
        <f t="shared" si="1"/>
        <v>#DIV/0!</v>
      </c>
      <c r="X10" s="4" t="e">
        <f t="shared" si="1"/>
        <v>#DIV/0!</v>
      </c>
      <c r="Y10" s="4" t="e">
        <f t="shared" si="1"/>
        <v>#DIV/0!</v>
      </c>
      <c r="Z10" s="4" t="e">
        <f t="shared" si="1"/>
        <v>#DIV/0!</v>
      </c>
      <c r="AA10" s="4">
        <f t="shared" si="1"/>
        <v>1.1614394048849521</v>
      </c>
    </row>
    <row r="11" spans="1:27" ht="21.75" customHeight="1" thickBot="1" x14ac:dyDescent="0.6">
      <c r="A11" s="52">
        <v>1348</v>
      </c>
      <c r="B11" s="55">
        <v>683496</v>
      </c>
      <c r="C11" s="56">
        <v>0</v>
      </c>
      <c r="D11" s="55">
        <v>0</v>
      </c>
      <c r="E11" s="56">
        <v>0</v>
      </c>
      <c r="F11" s="55">
        <v>0</v>
      </c>
      <c r="G11" s="56">
        <v>0</v>
      </c>
      <c r="H11" s="55">
        <v>0</v>
      </c>
      <c r="I11" s="56">
        <v>0</v>
      </c>
      <c r="J11" s="55">
        <v>0</v>
      </c>
      <c r="K11" s="56">
        <v>0</v>
      </c>
      <c r="L11" s="55">
        <v>0</v>
      </c>
      <c r="M11" s="56">
        <v>0</v>
      </c>
      <c r="N11" s="65">
        <f t="shared" si="0"/>
        <v>683496</v>
      </c>
      <c r="O11" s="4">
        <f t="shared" si="2"/>
        <v>1.0900757076761873</v>
      </c>
      <c r="P11" s="4" t="e">
        <f t="shared" si="1"/>
        <v>#DIV/0!</v>
      </c>
      <c r="Q11" s="4" t="e">
        <f t="shared" si="1"/>
        <v>#DIV/0!</v>
      </c>
      <c r="R11" s="4" t="e">
        <f t="shared" si="1"/>
        <v>#DIV/0!</v>
      </c>
      <c r="S11" s="4" t="e">
        <f t="shared" si="1"/>
        <v>#DIV/0!</v>
      </c>
      <c r="T11" s="4" t="e">
        <f t="shared" si="1"/>
        <v>#DIV/0!</v>
      </c>
      <c r="U11" s="4" t="e">
        <f t="shared" si="1"/>
        <v>#DIV/0!</v>
      </c>
      <c r="V11" s="4" t="e">
        <f t="shared" si="1"/>
        <v>#DIV/0!</v>
      </c>
      <c r="W11" s="4" t="e">
        <f t="shared" si="1"/>
        <v>#DIV/0!</v>
      </c>
      <c r="X11" s="4" t="e">
        <f t="shared" si="1"/>
        <v>#DIV/0!</v>
      </c>
      <c r="Y11" s="4" t="e">
        <f t="shared" si="1"/>
        <v>#DIV/0!</v>
      </c>
      <c r="Z11" s="4" t="e">
        <f t="shared" si="1"/>
        <v>#DIV/0!</v>
      </c>
      <c r="AA11" s="4">
        <f t="shared" si="1"/>
        <v>1.0900757076761873</v>
      </c>
    </row>
    <row r="12" spans="1:27" ht="21.75" customHeight="1" thickBot="1" x14ac:dyDescent="0.6">
      <c r="A12" s="52">
        <v>1349</v>
      </c>
      <c r="B12" s="55">
        <v>732017</v>
      </c>
      <c r="C12" s="56">
        <v>0</v>
      </c>
      <c r="D12" s="55">
        <v>0</v>
      </c>
      <c r="E12" s="56">
        <v>0</v>
      </c>
      <c r="F12" s="55">
        <v>0</v>
      </c>
      <c r="G12" s="56">
        <v>0</v>
      </c>
      <c r="H12" s="55">
        <v>0</v>
      </c>
      <c r="I12" s="56">
        <v>0</v>
      </c>
      <c r="J12" s="55">
        <v>0</v>
      </c>
      <c r="K12" s="56">
        <v>0</v>
      </c>
      <c r="L12" s="55">
        <v>0</v>
      </c>
      <c r="M12" s="56">
        <v>0</v>
      </c>
      <c r="N12" s="65">
        <f t="shared" si="0"/>
        <v>732017</v>
      </c>
      <c r="O12" s="4">
        <f t="shared" si="2"/>
        <v>1.0709894425131969</v>
      </c>
      <c r="P12" s="4" t="e">
        <f t="shared" si="1"/>
        <v>#DIV/0!</v>
      </c>
      <c r="Q12" s="4" t="e">
        <f t="shared" si="1"/>
        <v>#DIV/0!</v>
      </c>
      <c r="R12" s="4" t="e">
        <f t="shared" si="1"/>
        <v>#DIV/0!</v>
      </c>
      <c r="S12" s="4" t="e">
        <f t="shared" si="1"/>
        <v>#DIV/0!</v>
      </c>
      <c r="T12" s="4" t="e">
        <f t="shared" si="1"/>
        <v>#DIV/0!</v>
      </c>
      <c r="U12" s="4" t="e">
        <f t="shared" si="1"/>
        <v>#DIV/0!</v>
      </c>
      <c r="V12" s="4" t="e">
        <f t="shared" si="1"/>
        <v>#DIV/0!</v>
      </c>
      <c r="W12" s="4" t="e">
        <f t="shared" si="1"/>
        <v>#DIV/0!</v>
      </c>
      <c r="X12" s="4" t="e">
        <f t="shared" si="1"/>
        <v>#DIV/0!</v>
      </c>
      <c r="Y12" s="4" t="e">
        <f t="shared" si="1"/>
        <v>#DIV/0!</v>
      </c>
      <c r="Z12" s="4" t="e">
        <f t="shared" si="1"/>
        <v>#DIV/0!</v>
      </c>
      <c r="AA12" s="4">
        <f t="shared" si="1"/>
        <v>1.0709894425131969</v>
      </c>
    </row>
    <row r="13" spans="1:27" s="1" customFormat="1" ht="21.75" customHeight="1" thickBot="1" x14ac:dyDescent="0.6">
      <c r="A13" s="25" t="s">
        <v>76</v>
      </c>
      <c r="B13" s="69">
        <f>GEOMEAN(O4:O12)-1</f>
        <v>0.10171272068408066</v>
      </c>
      <c r="C13" s="70">
        <v>0</v>
      </c>
      <c r="D13" s="69">
        <v>0</v>
      </c>
      <c r="E13" s="70">
        <v>0</v>
      </c>
      <c r="F13" s="69">
        <v>0</v>
      </c>
      <c r="G13" s="70">
        <v>0</v>
      </c>
      <c r="H13" s="69">
        <v>0</v>
      </c>
      <c r="I13" s="70">
        <v>0</v>
      </c>
      <c r="J13" s="69">
        <v>0</v>
      </c>
      <c r="K13" s="70">
        <v>0</v>
      </c>
      <c r="L13" s="69">
        <v>0</v>
      </c>
      <c r="M13" s="70">
        <v>0</v>
      </c>
      <c r="N13" s="69">
        <f>GEOMEAN(AA4:AA12)-1</f>
        <v>0.10171272068408066</v>
      </c>
    </row>
    <row r="14" spans="1:27" ht="21.75" customHeight="1" x14ac:dyDescent="0.45">
      <c r="N14" s="44"/>
    </row>
    <row r="15" spans="1:27" ht="21.75" customHeight="1" x14ac:dyDescent="0.45">
      <c r="N15" s="44"/>
    </row>
    <row r="16" spans="1:27" ht="21.75" customHeight="1" x14ac:dyDescent="0.45">
      <c r="N16" s="44"/>
    </row>
    <row r="17" spans="1:27" ht="9" customHeight="1" thickBot="1" x14ac:dyDescent="0.5">
      <c r="A17" s="132" t="s">
        <v>120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27" ht="63.75" thickBot="1" x14ac:dyDescent="0.5">
      <c r="A18" s="57" t="s">
        <v>3</v>
      </c>
      <c r="B18" s="58" t="s">
        <v>15</v>
      </c>
      <c r="C18" s="57" t="s">
        <v>0</v>
      </c>
      <c r="D18" s="58" t="s">
        <v>37</v>
      </c>
      <c r="E18" s="57" t="s">
        <v>21</v>
      </c>
      <c r="F18" s="57" t="s">
        <v>14</v>
      </c>
      <c r="G18" s="58" t="s">
        <v>23</v>
      </c>
      <c r="H18" s="58" t="s">
        <v>61</v>
      </c>
      <c r="I18" s="58" t="s">
        <v>62</v>
      </c>
      <c r="J18" s="58" t="s">
        <v>63</v>
      </c>
      <c r="K18" s="58" t="s">
        <v>75</v>
      </c>
      <c r="L18" s="58" t="s">
        <v>22</v>
      </c>
      <c r="M18" s="58" t="s">
        <v>1</v>
      </c>
      <c r="N18" s="58" t="s">
        <v>2</v>
      </c>
    </row>
    <row r="19" spans="1:27" ht="21.75" customHeight="1" thickBot="1" x14ac:dyDescent="0.6">
      <c r="A19" s="52">
        <v>1350</v>
      </c>
      <c r="B19" s="55">
        <v>833218</v>
      </c>
      <c r="C19" s="56">
        <v>366</v>
      </c>
      <c r="D19" s="55">
        <v>0</v>
      </c>
      <c r="E19" s="56">
        <v>0</v>
      </c>
      <c r="F19" s="55">
        <v>0</v>
      </c>
      <c r="G19" s="56">
        <v>0</v>
      </c>
      <c r="H19" s="55">
        <v>0</v>
      </c>
      <c r="I19" s="56">
        <v>0</v>
      </c>
      <c r="J19" s="55">
        <v>0</v>
      </c>
      <c r="K19" s="56">
        <v>0</v>
      </c>
      <c r="L19" s="55">
        <v>0</v>
      </c>
      <c r="M19" s="56">
        <v>0</v>
      </c>
      <c r="N19" s="65">
        <f t="shared" si="0"/>
        <v>833584</v>
      </c>
      <c r="O19" s="4">
        <f t="shared" ref="O19:AA19" si="3">B19/B12</f>
        <v>1.1382495215275055</v>
      </c>
      <c r="P19" s="4" t="e">
        <f t="shared" si="3"/>
        <v>#DIV/0!</v>
      </c>
      <c r="Q19" s="4" t="e">
        <f t="shared" si="3"/>
        <v>#DIV/0!</v>
      </c>
      <c r="R19" s="4" t="e">
        <f t="shared" si="3"/>
        <v>#DIV/0!</v>
      </c>
      <c r="S19" s="4" t="e">
        <f t="shared" si="3"/>
        <v>#DIV/0!</v>
      </c>
      <c r="T19" s="4" t="e">
        <f t="shared" si="3"/>
        <v>#DIV/0!</v>
      </c>
      <c r="U19" s="4" t="e">
        <f t="shared" si="3"/>
        <v>#DIV/0!</v>
      </c>
      <c r="V19" s="4" t="e">
        <f t="shared" si="3"/>
        <v>#DIV/0!</v>
      </c>
      <c r="W19" s="4" t="e">
        <f t="shared" si="3"/>
        <v>#DIV/0!</v>
      </c>
      <c r="X19" s="4" t="e">
        <f t="shared" si="3"/>
        <v>#DIV/0!</v>
      </c>
      <c r="Y19" s="4" t="e">
        <f t="shared" si="3"/>
        <v>#DIV/0!</v>
      </c>
      <c r="Z19" s="4" t="e">
        <f t="shared" si="3"/>
        <v>#DIV/0!</v>
      </c>
      <c r="AA19" s="4">
        <f t="shared" si="3"/>
        <v>1.1387495099157534</v>
      </c>
    </row>
    <row r="20" spans="1:27" ht="21.75" customHeight="1" thickBot="1" x14ac:dyDescent="0.6">
      <c r="A20" s="52">
        <v>1351</v>
      </c>
      <c r="B20" s="55">
        <v>1001323</v>
      </c>
      <c r="C20" s="56">
        <v>417</v>
      </c>
      <c r="D20" s="55">
        <v>0</v>
      </c>
      <c r="E20" s="56">
        <v>0</v>
      </c>
      <c r="F20" s="55">
        <v>0</v>
      </c>
      <c r="G20" s="56">
        <v>0</v>
      </c>
      <c r="H20" s="55">
        <v>0</v>
      </c>
      <c r="I20" s="56">
        <v>0</v>
      </c>
      <c r="J20" s="55">
        <v>0</v>
      </c>
      <c r="K20" s="56">
        <v>0</v>
      </c>
      <c r="L20" s="55">
        <v>0</v>
      </c>
      <c r="M20" s="56">
        <v>0</v>
      </c>
      <c r="N20" s="65">
        <f t="shared" si="0"/>
        <v>1001740</v>
      </c>
      <c r="O20" s="4">
        <f t="shared" ref="O20:AA28" si="4">B20/B19</f>
        <v>1.2017539227429077</v>
      </c>
      <c r="P20" s="4">
        <f t="shared" si="4"/>
        <v>1.139344262295082</v>
      </c>
      <c r="Q20" s="4" t="e">
        <f t="shared" si="4"/>
        <v>#DIV/0!</v>
      </c>
      <c r="R20" s="4" t="e">
        <f t="shared" si="4"/>
        <v>#DIV/0!</v>
      </c>
      <c r="S20" s="4" t="e">
        <f t="shared" si="4"/>
        <v>#DIV/0!</v>
      </c>
      <c r="T20" s="4" t="e">
        <f t="shared" si="4"/>
        <v>#DIV/0!</v>
      </c>
      <c r="U20" s="4" t="e">
        <f t="shared" si="4"/>
        <v>#DIV/0!</v>
      </c>
      <c r="V20" s="4" t="e">
        <f t="shared" si="4"/>
        <v>#DIV/0!</v>
      </c>
      <c r="W20" s="4" t="e">
        <f t="shared" si="4"/>
        <v>#DIV/0!</v>
      </c>
      <c r="X20" s="4" t="e">
        <f t="shared" si="4"/>
        <v>#DIV/0!</v>
      </c>
      <c r="Y20" s="4" t="e">
        <f t="shared" si="4"/>
        <v>#DIV/0!</v>
      </c>
      <c r="Z20" s="4" t="e">
        <f t="shared" si="4"/>
        <v>#DIV/0!</v>
      </c>
      <c r="AA20" s="4">
        <f t="shared" si="4"/>
        <v>1.2017265206625847</v>
      </c>
    </row>
    <row r="21" spans="1:27" ht="21.75" customHeight="1" thickBot="1" x14ac:dyDescent="0.6">
      <c r="A21" s="52">
        <v>1352</v>
      </c>
      <c r="B21" s="55">
        <v>1122393</v>
      </c>
      <c r="C21" s="56">
        <v>518</v>
      </c>
      <c r="D21" s="55">
        <v>0</v>
      </c>
      <c r="E21" s="56">
        <v>0</v>
      </c>
      <c r="F21" s="55">
        <v>0</v>
      </c>
      <c r="G21" s="56">
        <v>0</v>
      </c>
      <c r="H21" s="55">
        <v>0</v>
      </c>
      <c r="I21" s="56">
        <v>0</v>
      </c>
      <c r="J21" s="55">
        <v>0</v>
      </c>
      <c r="K21" s="56">
        <v>0</v>
      </c>
      <c r="L21" s="55">
        <v>0</v>
      </c>
      <c r="M21" s="56">
        <v>0</v>
      </c>
      <c r="N21" s="65">
        <f t="shared" si="0"/>
        <v>1122911</v>
      </c>
      <c r="O21" s="4">
        <f t="shared" si="4"/>
        <v>1.1209100360223425</v>
      </c>
      <c r="P21" s="4">
        <f t="shared" si="4"/>
        <v>1.2422062350119905</v>
      </c>
      <c r="Q21" s="4" t="e">
        <f t="shared" si="4"/>
        <v>#DIV/0!</v>
      </c>
      <c r="R21" s="4" t="e">
        <f t="shared" si="4"/>
        <v>#DIV/0!</v>
      </c>
      <c r="S21" s="4" t="e">
        <f t="shared" si="4"/>
        <v>#DIV/0!</v>
      </c>
      <c r="T21" s="4" t="e">
        <f t="shared" si="4"/>
        <v>#DIV/0!</v>
      </c>
      <c r="U21" s="4" t="e">
        <f t="shared" si="4"/>
        <v>#DIV/0!</v>
      </c>
      <c r="V21" s="4" t="e">
        <f t="shared" si="4"/>
        <v>#DIV/0!</v>
      </c>
      <c r="W21" s="4" t="e">
        <f t="shared" si="4"/>
        <v>#DIV/0!</v>
      </c>
      <c r="X21" s="4" t="e">
        <f t="shared" si="4"/>
        <v>#DIV/0!</v>
      </c>
      <c r="Y21" s="4" t="e">
        <f t="shared" si="4"/>
        <v>#DIV/0!</v>
      </c>
      <c r="Z21" s="4" t="e">
        <f t="shared" si="4"/>
        <v>#DIV/0!</v>
      </c>
      <c r="AA21" s="4">
        <f t="shared" si="4"/>
        <v>1.1209605286800965</v>
      </c>
    </row>
    <row r="22" spans="1:27" ht="21.75" customHeight="1" thickBot="1" x14ac:dyDescent="0.6">
      <c r="A22" s="52">
        <v>1353</v>
      </c>
      <c r="B22" s="55">
        <v>1289151</v>
      </c>
      <c r="C22" s="56">
        <v>640</v>
      </c>
      <c r="D22" s="55">
        <v>0</v>
      </c>
      <c r="E22" s="56">
        <v>0</v>
      </c>
      <c r="F22" s="55">
        <v>0</v>
      </c>
      <c r="G22" s="56">
        <v>0</v>
      </c>
      <c r="H22" s="55">
        <v>0</v>
      </c>
      <c r="I22" s="56">
        <v>0</v>
      </c>
      <c r="J22" s="55">
        <v>0</v>
      </c>
      <c r="K22" s="56">
        <v>0</v>
      </c>
      <c r="L22" s="55">
        <v>0</v>
      </c>
      <c r="M22" s="56">
        <v>0</v>
      </c>
      <c r="N22" s="65">
        <f t="shared" si="0"/>
        <v>1289791</v>
      </c>
      <c r="O22" s="4">
        <f t="shared" si="4"/>
        <v>1.148573627953845</v>
      </c>
      <c r="P22" s="4">
        <f t="shared" si="4"/>
        <v>1.2355212355212355</v>
      </c>
      <c r="Q22" s="4" t="e">
        <f t="shared" si="4"/>
        <v>#DIV/0!</v>
      </c>
      <c r="R22" s="4" t="e">
        <f t="shared" si="4"/>
        <v>#DIV/0!</v>
      </c>
      <c r="S22" s="4" t="e">
        <f t="shared" si="4"/>
        <v>#DIV/0!</v>
      </c>
      <c r="T22" s="4" t="e">
        <f t="shared" si="4"/>
        <v>#DIV/0!</v>
      </c>
      <c r="U22" s="4" t="e">
        <f t="shared" si="4"/>
        <v>#DIV/0!</v>
      </c>
      <c r="V22" s="4" t="e">
        <f t="shared" si="4"/>
        <v>#DIV/0!</v>
      </c>
      <c r="W22" s="4" t="e">
        <f t="shared" si="4"/>
        <v>#DIV/0!</v>
      </c>
      <c r="X22" s="4" t="e">
        <f t="shared" si="4"/>
        <v>#DIV/0!</v>
      </c>
      <c r="Y22" s="4" t="e">
        <f t="shared" si="4"/>
        <v>#DIV/0!</v>
      </c>
      <c r="Z22" s="4" t="e">
        <f t="shared" si="4"/>
        <v>#DIV/0!</v>
      </c>
      <c r="AA22" s="4">
        <f t="shared" si="4"/>
        <v>1.1486137369747023</v>
      </c>
    </row>
    <row r="23" spans="1:27" ht="21.75" customHeight="1" thickBot="1" x14ac:dyDescent="0.6">
      <c r="A23" s="52">
        <v>1354</v>
      </c>
      <c r="B23" s="55">
        <v>1520133</v>
      </c>
      <c r="C23" s="56">
        <v>818</v>
      </c>
      <c r="D23" s="55">
        <v>0</v>
      </c>
      <c r="E23" s="56">
        <v>0</v>
      </c>
      <c r="F23" s="55">
        <v>0</v>
      </c>
      <c r="G23" s="56">
        <v>0</v>
      </c>
      <c r="H23" s="55">
        <v>0</v>
      </c>
      <c r="I23" s="56">
        <v>0</v>
      </c>
      <c r="J23" s="55">
        <v>0</v>
      </c>
      <c r="K23" s="56">
        <v>0</v>
      </c>
      <c r="L23" s="55">
        <v>0</v>
      </c>
      <c r="M23" s="56">
        <v>0</v>
      </c>
      <c r="N23" s="65">
        <f t="shared" si="0"/>
        <v>1520951</v>
      </c>
      <c r="O23" s="4">
        <f t="shared" si="4"/>
        <v>1.1791737352722838</v>
      </c>
      <c r="P23" s="4">
        <f t="shared" si="4"/>
        <v>1.278125</v>
      </c>
      <c r="Q23" s="4" t="e">
        <f t="shared" si="4"/>
        <v>#DIV/0!</v>
      </c>
      <c r="R23" s="4" t="e">
        <f t="shared" si="4"/>
        <v>#DIV/0!</v>
      </c>
      <c r="S23" s="4" t="e">
        <f t="shared" si="4"/>
        <v>#DIV/0!</v>
      </c>
      <c r="T23" s="4" t="e">
        <f t="shared" si="4"/>
        <v>#DIV/0!</v>
      </c>
      <c r="U23" s="4" t="e">
        <f t="shared" si="4"/>
        <v>#DIV/0!</v>
      </c>
      <c r="V23" s="4" t="e">
        <f t="shared" si="4"/>
        <v>#DIV/0!</v>
      </c>
      <c r="W23" s="4" t="e">
        <f t="shared" si="4"/>
        <v>#DIV/0!</v>
      </c>
      <c r="X23" s="4" t="e">
        <f t="shared" si="4"/>
        <v>#DIV/0!</v>
      </c>
      <c r="Y23" s="4" t="e">
        <f t="shared" si="4"/>
        <v>#DIV/0!</v>
      </c>
      <c r="Z23" s="4" t="e">
        <f t="shared" si="4"/>
        <v>#DIV/0!</v>
      </c>
      <c r="AA23" s="4">
        <f t="shared" si="4"/>
        <v>1.179222835327584</v>
      </c>
    </row>
    <row r="24" spans="1:27" ht="21.75" customHeight="1" thickBot="1" x14ac:dyDescent="0.6">
      <c r="A24" s="52">
        <v>1355</v>
      </c>
      <c r="B24" s="55">
        <v>1687285</v>
      </c>
      <c r="C24" s="56">
        <v>1025</v>
      </c>
      <c r="D24" s="55">
        <v>0</v>
      </c>
      <c r="E24" s="56">
        <v>0</v>
      </c>
      <c r="F24" s="55">
        <v>0</v>
      </c>
      <c r="G24" s="56">
        <v>0</v>
      </c>
      <c r="H24" s="55">
        <v>0</v>
      </c>
      <c r="I24" s="56">
        <v>0</v>
      </c>
      <c r="J24" s="55">
        <v>0</v>
      </c>
      <c r="K24" s="56">
        <v>0</v>
      </c>
      <c r="L24" s="55">
        <v>0</v>
      </c>
      <c r="M24" s="56">
        <v>0</v>
      </c>
      <c r="N24" s="65">
        <f t="shared" si="0"/>
        <v>1688310</v>
      </c>
      <c r="O24" s="4">
        <f t="shared" si="4"/>
        <v>1.1099587996576616</v>
      </c>
      <c r="P24" s="4">
        <f t="shared" si="4"/>
        <v>1.2530562347188263</v>
      </c>
      <c r="Q24" s="4" t="e">
        <f t="shared" si="4"/>
        <v>#DIV/0!</v>
      </c>
      <c r="R24" s="4" t="e">
        <f t="shared" si="4"/>
        <v>#DIV/0!</v>
      </c>
      <c r="S24" s="4" t="e">
        <f t="shared" si="4"/>
        <v>#DIV/0!</v>
      </c>
      <c r="T24" s="4" t="e">
        <f t="shared" si="4"/>
        <v>#DIV/0!</v>
      </c>
      <c r="U24" s="4" t="e">
        <f t="shared" si="4"/>
        <v>#DIV/0!</v>
      </c>
      <c r="V24" s="4" t="e">
        <f t="shared" si="4"/>
        <v>#DIV/0!</v>
      </c>
      <c r="W24" s="4" t="e">
        <f t="shared" si="4"/>
        <v>#DIV/0!</v>
      </c>
      <c r="X24" s="4" t="e">
        <f t="shared" si="4"/>
        <v>#DIV/0!</v>
      </c>
      <c r="Y24" s="4" t="e">
        <f t="shared" si="4"/>
        <v>#DIV/0!</v>
      </c>
      <c r="Z24" s="4" t="e">
        <f t="shared" si="4"/>
        <v>#DIV/0!</v>
      </c>
      <c r="AA24" s="4">
        <f t="shared" si="4"/>
        <v>1.1100357605208846</v>
      </c>
    </row>
    <row r="25" spans="1:27" ht="21.75" customHeight="1" thickBot="1" x14ac:dyDescent="0.6">
      <c r="A25" s="52">
        <v>1356</v>
      </c>
      <c r="B25" s="55">
        <v>1764015</v>
      </c>
      <c r="C25" s="56">
        <v>1511</v>
      </c>
      <c r="D25" s="55">
        <v>0</v>
      </c>
      <c r="E25" s="56">
        <v>0</v>
      </c>
      <c r="F25" s="55">
        <v>0</v>
      </c>
      <c r="G25" s="56">
        <v>0</v>
      </c>
      <c r="H25" s="55">
        <v>0</v>
      </c>
      <c r="I25" s="56">
        <v>0</v>
      </c>
      <c r="J25" s="55">
        <v>0</v>
      </c>
      <c r="K25" s="56">
        <v>0</v>
      </c>
      <c r="L25" s="55">
        <v>0</v>
      </c>
      <c r="M25" s="56">
        <v>0</v>
      </c>
      <c r="N25" s="65">
        <f t="shared" si="0"/>
        <v>1765526</v>
      </c>
      <c r="O25" s="4">
        <f t="shared" si="4"/>
        <v>1.0454754235354431</v>
      </c>
      <c r="P25" s="4">
        <f t="shared" si="4"/>
        <v>1.4741463414634146</v>
      </c>
      <c r="Q25" s="4" t="e">
        <f t="shared" si="4"/>
        <v>#DIV/0!</v>
      </c>
      <c r="R25" s="4" t="e">
        <f t="shared" si="4"/>
        <v>#DIV/0!</v>
      </c>
      <c r="S25" s="4" t="e">
        <f t="shared" si="4"/>
        <v>#DIV/0!</v>
      </c>
      <c r="T25" s="4" t="e">
        <f t="shared" si="4"/>
        <v>#DIV/0!</v>
      </c>
      <c r="U25" s="4" t="e">
        <f t="shared" si="4"/>
        <v>#DIV/0!</v>
      </c>
      <c r="V25" s="4" t="e">
        <f t="shared" si="4"/>
        <v>#DIV/0!</v>
      </c>
      <c r="W25" s="4" t="e">
        <f t="shared" si="4"/>
        <v>#DIV/0!</v>
      </c>
      <c r="X25" s="4" t="e">
        <f t="shared" si="4"/>
        <v>#DIV/0!</v>
      </c>
      <c r="Y25" s="4" t="e">
        <f t="shared" si="4"/>
        <v>#DIV/0!</v>
      </c>
      <c r="Z25" s="4" t="e">
        <f t="shared" si="4"/>
        <v>#DIV/0!</v>
      </c>
      <c r="AA25" s="4">
        <f t="shared" si="4"/>
        <v>1.0457356765049073</v>
      </c>
    </row>
    <row r="26" spans="1:27" ht="21.75" customHeight="1" thickBot="1" x14ac:dyDescent="0.6">
      <c r="A26" s="52">
        <v>1357</v>
      </c>
      <c r="B26" s="55">
        <v>1810021</v>
      </c>
      <c r="C26" s="56">
        <v>1715</v>
      </c>
      <c r="D26" s="55">
        <v>0</v>
      </c>
      <c r="E26" s="56">
        <v>0</v>
      </c>
      <c r="F26" s="55">
        <v>0</v>
      </c>
      <c r="G26" s="56">
        <v>0</v>
      </c>
      <c r="H26" s="55">
        <v>0</v>
      </c>
      <c r="I26" s="56">
        <v>0</v>
      </c>
      <c r="J26" s="55">
        <v>0</v>
      </c>
      <c r="K26" s="56">
        <v>0</v>
      </c>
      <c r="L26" s="55">
        <v>0</v>
      </c>
      <c r="M26" s="56">
        <v>0</v>
      </c>
      <c r="N26" s="65">
        <f t="shared" si="0"/>
        <v>1811736</v>
      </c>
      <c r="O26" s="4">
        <f t="shared" si="4"/>
        <v>1.0260802770951494</v>
      </c>
      <c r="P26" s="4">
        <f t="shared" si="4"/>
        <v>1.1350099272005294</v>
      </c>
      <c r="Q26" s="4" t="e">
        <f t="shared" si="4"/>
        <v>#DIV/0!</v>
      </c>
      <c r="R26" s="4" t="e">
        <f t="shared" si="4"/>
        <v>#DIV/0!</v>
      </c>
      <c r="S26" s="4" t="e">
        <f t="shared" si="4"/>
        <v>#DIV/0!</v>
      </c>
      <c r="T26" s="4" t="e">
        <f t="shared" si="4"/>
        <v>#DIV/0!</v>
      </c>
      <c r="U26" s="4" t="e">
        <f t="shared" si="4"/>
        <v>#DIV/0!</v>
      </c>
      <c r="V26" s="4" t="e">
        <f t="shared" si="4"/>
        <v>#DIV/0!</v>
      </c>
      <c r="W26" s="4" t="e">
        <f t="shared" si="4"/>
        <v>#DIV/0!</v>
      </c>
      <c r="X26" s="4" t="e">
        <f t="shared" si="4"/>
        <v>#DIV/0!</v>
      </c>
      <c r="Y26" s="4" t="e">
        <f t="shared" si="4"/>
        <v>#DIV/0!</v>
      </c>
      <c r="Z26" s="4" t="e">
        <f t="shared" si="4"/>
        <v>#DIV/0!</v>
      </c>
      <c r="AA26" s="4">
        <f t="shared" si="4"/>
        <v>1.0261735029673875</v>
      </c>
    </row>
    <row r="27" spans="1:27" ht="21.75" customHeight="1" thickBot="1" x14ac:dyDescent="0.6">
      <c r="A27" s="52">
        <v>1358</v>
      </c>
      <c r="B27" s="55">
        <v>1695383</v>
      </c>
      <c r="C27" s="56">
        <v>2095</v>
      </c>
      <c r="D27" s="55">
        <v>0</v>
      </c>
      <c r="E27" s="56">
        <v>0</v>
      </c>
      <c r="F27" s="55">
        <v>0</v>
      </c>
      <c r="G27" s="56">
        <v>0</v>
      </c>
      <c r="H27" s="55">
        <v>0</v>
      </c>
      <c r="I27" s="56">
        <v>0</v>
      </c>
      <c r="J27" s="55">
        <v>0</v>
      </c>
      <c r="K27" s="56">
        <v>0</v>
      </c>
      <c r="L27" s="55">
        <v>0</v>
      </c>
      <c r="M27" s="56">
        <v>0</v>
      </c>
      <c r="N27" s="65">
        <f t="shared" si="0"/>
        <v>1697478</v>
      </c>
      <c r="O27" s="4">
        <f t="shared" si="4"/>
        <v>0.93666482322580791</v>
      </c>
      <c r="P27" s="4">
        <f t="shared" si="4"/>
        <v>1.2215743440233235</v>
      </c>
      <c r="Q27" s="4" t="e">
        <f t="shared" si="4"/>
        <v>#DIV/0!</v>
      </c>
      <c r="R27" s="4" t="e">
        <f t="shared" si="4"/>
        <v>#DIV/0!</v>
      </c>
      <c r="S27" s="4" t="e">
        <f t="shared" si="4"/>
        <v>#DIV/0!</v>
      </c>
      <c r="T27" s="4" t="e">
        <f t="shared" si="4"/>
        <v>#DIV/0!</v>
      </c>
      <c r="U27" s="4" t="e">
        <f t="shared" si="4"/>
        <v>#DIV/0!</v>
      </c>
      <c r="V27" s="4" t="e">
        <f t="shared" si="4"/>
        <v>#DIV/0!</v>
      </c>
      <c r="W27" s="4" t="e">
        <f t="shared" si="4"/>
        <v>#DIV/0!</v>
      </c>
      <c r="X27" s="4" t="e">
        <f t="shared" si="4"/>
        <v>#DIV/0!</v>
      </c>
      <c r="Y27" s="4" t="e">
        <f t="shared" si="4"/>
        <v>#DIV/0!</v>
      </c>
      <c r="Z27" s="4" t="e">
        <f t="shared" si="4"/>
        <v>#DIV/0!</v>
      </c>
      <c r="AA27" s="4">
        <f t="shared" si="4"/>
        <v>0.93693452026123014</v>
      </c>
    </row>
    <row r="28" spans="1:27" ht="21.75" customHeight="1" thickBot="1" x14ac:dyDescent="0.6">
      <c r="A28" s="52">
        <v>1359</v>
      </c>
      <c r="B28" s="55">
        <v>1724680</v>
      </c>
      <c r="C28" s="56">
        <v>2894</v>
      </c>
      <c r="D28" s="55">
        <v>0</v>
      </c>
      <c r="E28" s="56">
        <v>0</v>
      </c>
      <c r="F28" s="55">
        <v>0</v>
      </c>
      <c r="G28" s="56">
        <v>0</v>
      </c>
      <c r="H28" s="55">
        <v>0</v>
      </c>
      <c r="I28" s="56">
        <v>0</v>
      </c>
      <c r="J28" s="55">
        <v>0</v>
      </c>
      <c r="K28" s="56">
        <v>0</v>
      </c>
      <c r="L28" s="55">
        <v>0</v>
      </c>
      <c r="M28" s="56">
        <v>0</v>
      </c>
      <c r="N28" s="65">
        <f t="shared" si="0"/>
        <v>1727574</v>
      </c>
      <c r="O28" s="4">
        <f t="shared" si="4"/>
        <v>1.0172804611111472</v>
      </c>
      <c r="P28" s="4">
        <f t="shared" si="4"/>
        <v>1.3813842482100238</v>
      </c>
      <c r="Q28" s="4" t="e">
        <f t="shared" si="4"/>
        <v>#DIV/0!</v>
      </c>
      <c r="R28" s="4" t="e">
        <f t="shared" si="4"/>
        <v>#DIV/0!</v>
      </c>
      <c r="S28" s="4" t="e">
        <f t="shared" si="4"/>
        <v>#DIV/0!</v>
      </c>
      <c r="T28" s="4" t="e">
        <f t="shared" si="4"/>
        <v>#DIV/0!</v>
      </c>
      <c r="U28" s="4" t="e">
        <f t="shared" si="4"/>
        <v>#DIV/0!</v>
      </c>
      <c r="V28" s="4" t="e">
        <f t="shared" si="4"/>
        <v>#DIV/0!</v>
      </c>
      <c r="W28" s="4" t="e">
        <f t="shared" si="4"/>
        <v>#DIV/0!</v>
      </c>
      <c r="X28" s="4" t="e">
        <f t="shared" si="4"/>
        <v>#DIV/0!</v>
      </c>
      <c r="Y28" s="4" t="e">
        <f t="shared" si="4"/>
        <v>#DIV/0!</v>
      </c>
      <c r="Z28" s="4" t="e">
        <f t="shared" si="4"/>
        <v>#DIV/0!</v>
      </c>
      <c r="AA28" s="4">
        <f t="shared" si="4"/>
        <v>1.017729832139209</v>
      </c>
    </row>
    <row r="29" spans="1:27" s="1" customFormat="1" ht="21.75" customHeight="1" thickBot="1" x14ac:dyDescent="0.6">
      <c r="A29" s="25" t="s">
        <v>76</v>
      </c>
      <c r="B29" s="69">
        <f>GEOMEAN(O20:O28)-1</f>
        <v>8.4190362926766182E-2</v>
      </c>
      <c r="C29" s="69">
        <f>GEOMEAN(P20:P28)-1</f>
        <v>0.25828701738168114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f>GEOMEAN(AA20:AA28)-1</f>
        <v>8.4339439933740268E-2</v>
      </c>
    </row>
    <row r="30" spans="1:27" ht="21.75" customHeight="1" x14ac:dyDescent="0.45">
      <c r="N30" s="44"/>
    </row>
    <row r="31" spans="1:27" ht="21.75" customHeight="1" x14ac:dyDescent="0.45">
      <c r="N31" s="44"/>
    </row>
    <row r="32" spans="1:27" ht="21.75" customHeight="1" x14ac:dyDescent="0.45">
      <c r="N32" s="44"/>
    </row>
    <row r="33" spans="1:27" ht="24.75" thickBot="1" x14ac:dyDescent="0.5">
      <c r="A33" s="123" t="s">
        <v>121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27" ht="63.75" thickBot="1" x14ac:dyDescent="0.5">
      <c r="A34" s="57" t="s">
        <v>3</v>
      </c>
      <c r="B34" s="58" t="s">
        <v>15</v>
      </c>
      <c r="C34" s="57" t="s">
        <v>0</v>
      </c>
      <c r="D34" s="58" t="s">
        <v>37</v>
      </c>
      <c r="E34" s="57" t="s">
        <v>21</v>
      </c>
      <c r="F34" s="57" t="s">
        <v>14</v>
      </c>
      <c r="G34" s="58" t="s">
        <v>23</v>
      </c>
      <c r="H34" s="58" t="s">
        <v>61</v>
      </c>
      <c r="I34" s="58" t="s">
        <v>62</v>
      </c>
      <c r="J34" s="58" t="s">
        <v>63</v>
      </c>
      <c r="K34" s="58" t="s">
        <v>75</v>
      </c>
      <c r="L34" s="58" t="s">
        <v>22</v>
      </c>
      <c r="M34" s="58" t="s">
        <v>1</v>
      </c>
      <c r="N34" s="58" t="s">
        <v>2</v>
      </c>
    </row>
    <row r="35" spans="1:27" ht="21.75" customHeight="1" thickBot="1" x14ac:dyDescent="0.6">
      <c r="A35" s="52">
        <v>1360</v>
      </c>
      <c r="B35" s="55">
        <v>1743151</v>
      </c>
      <c r="C35" s="56">
        <v>3589</v>
      </c>
      <c r="D35" s="55">
        <v>0</v>
      </c>
      <c r="E35" s="56">
        <v>0</v>
      </c>
      <c r="F35" s="55">
        <v>0</v>
      </c>
      <c r="G35" s="56">
        <v>0</v>
      </c>
      <c r="H35" s="55">
        <v>0</v>
      </c>
      <c r="I35" s="56">
        <v>0</v>
      </c>
      <c r="J35" s="55">
        <v>0</v>
      </c>
      <c r="K35" s="56">
        <v>0</v>
      </c>
      <c r="L35" s="55">
        <v>0</v>
      </c>
      <c r="M35" s="56">
        <v>0</v>
      </c>
      <c r="N35" s="65">
        <f t="shared" si="0"/>
        <v>1746740</v>
      </c>
      <c r="O35" s="4">
        <f t="shared" ref="O35:AA35" si="5">B35/B28</f>
        <v>1.0107098128348446</v>
      </c>
      <c r="P35" s="4">
        <f t="shared" si="5"/>
        <v>1.2401520387007603</v>
      </c>
      <c r="Q35" s="4" t="e">
        <f t="shared" si="5"/>
        <v>#DIV/0!</v>
      </c>
      <c r="R35" s="4" t="e">
        <f t="shared" si="5"/>
        <v>#DIV/0!</v>
      </c>
      <c r="S35" s="4" t="e">
        <f t="shared" si="5"/>
        <v>#DIV/0!</v>
      </c>
      <c r="T35" s="4" t="e">
        <f t="shared" si="5"/>
        <v>#DIV/0!</v>
      </c>
      <c r="U35" s="4" t="e">
        <f t="shared" si="5"/>
        <v>#DIV/0!</v>
      </c>
      <c r="V35" s="4" t="e">
        <f t="shared" si="5"/>
        <v>#DIV/0!</v>
      </c>
      <c r="W35" s="4" t="e">
        <f t="shared" si="5"/>
        <v>#DIV/0!</v>
      </c>
      <c r="X35" s="4" t="e">
        <f t="shared" si="5"/>
        <v>#DIV/0!</v>
      </c>
      <c r="Y35" s="4" t="e">
        <f t="shared" si="5"/>
        <v>#DIV/0!</v>
      </c>
      <c r="Z35" s="4" t="e">
        <f t="shared" si="5"/>
        <v>#DIV/0!</v>
      </c>
      <c r="AA35" s="4">
        <f t="shared" si="5"/>
        <v>1.0110941702063125</v>
      </c>
    </row>
    <row r="36" spans="1:27" ht="21.75" customHeight="1" thickBot="1" x14ac:dyDescent="0.6">
      <c r="A36" s="52">
        <v>1361</v>
      </c>
      <c r="B36" s="55">
        <v>1754554</v>
      </c>
      <c r="C36" s="56">
        <v>3765</v>
      </c>
      <c r="D36" s="55">
        <v>0</v>
      </c>
      <c r="E36" s="56">
        <v>0</v>
      </c>
      <c r="F36" s="55">
        <v>0</v>
      </c>
      <c r="G36" s="56">
        <v>0</v>
      </c>
      <c r="H36" s="55">
        <v>0</v>
      </c>
      <c r="I36" s="56">
        <v>0</v>
      </c>
      <c r="J36" s="55">
        <v>0</v>
      </c>
      <c r="K36" s="56">
        <v>0</v>
      </c>
      <c r="L36" s="55">
        <v>0</v>
      </c>
      <c r="M36" s="56">
        <v>0</v>
      </c>
      <c r="N36" s="65">
        <f t="shared" si="0"/>
        <v>1758319</v>
      </c>
      <c r="O36" s="4">
        <f t="shared" ref="O36:AA44" si="6">B36/B35</f>
        <v>1.0065416019610465</v>
      </c>
      <c r="P36" s="4">
        <f t="shared" si="6"/>
        <v>1.0490387294511005</v>
      </c>
      <c r="Q36" s="4" t="e">
        <f t="shared" si="6"/>
        <v>#DIV/0!</v>
      </c>
      <c r="R36" s="4" t="e">
        <f t="shared" si="6"/>
        <v>#DIV/0!</v>
      </c>
      <c r="S36" s="4" t="e">
        <f t="shared" si="6"/>
        <v>#DIV/0!</v>
      </c>
      <c r="T36" s="4" t="e">
        <f t="shared" si="6"/>
        <v>#DIV/0!</v>
      </c>
      <c r="U36" s="4" t="e">
        <f t="shared" si="6"/>
        <v>#DIV/0!</v>
      </c>
      <c r="V36" s="4" t="e">
        <f t="shared" si="6"/>
        <v>#DIV/0!</v>
      </c>
      <c r="W36" s="4" t="e">
        <f t="shared" si="6"/>
        <v>#DIV/0!</v>
      </c>
      <c r="X36" s="4" t="e">
        <f t="shared" si="6"/>
        <v>#DIV/0!</v>
      </c>
      <c r="Y36" s="4" t="e">
        <f t="shared" si="6"/>
        <v>#DIV/0!</v>
      </c>
      <c r="Z36" s="4" t="e">
        <f t="shared" si="6"/>
        <v>#DIV/0!</v>
      </c>
      <c r="AA36" s="4">
        <f t="shared" si="6"/>
        <v>1.0066289201598406</v>
      </c>
    </row>
    <row r="37" spans="1:27" ht="21.75" customHeight="1" thickBot="1" x14ac:dyDescent="0.6">
      <c r="A37" s="52">
        <v>1362</v>
      </c>
      <c r="B37" s="55">
        <v>1969644</v>
      </c>
      <c r="C37" s="56">
        <v>3971</v>
      </c>
      <c r="D37" s="55">
        <v>0</v>
      </c>
      <c r="E37" s="56">
        <v>0</v>
      </c>
      <c r="F37" s="55">
        <v>0</v>
      </c>
      <c r="G37" s="56">
        <v>0</v>
      </c>
      <c r="H37" s="55">
        <v>0</v>
      </c>
      <c r="I37" s="56">
        <v>0</v>
      </c>
      <c r="J37" s="55">
        <v>0</v>
      </c>
      <c r="K37" s="56">
        <v>0</v>
      </c>
      <c r="L37" s="55">
        <v>0</v>
      </c>
      <c r="M37" s="56">
        <v>0</v>
      </c>
      <c r="N37" s="65">
        <f t="shared" si="0"/>
        <v>1973615</v>
      </c>
      <c r="O37" s="4">
        <f t="shared" si="6"/>
        <v>1.1225895583720991</v>
      </c>
      <c r="P37" s="4">
        <f t="shared" si="6"/>
        <v>1.0547144754316069</v>
      </c>
      <c r="Q37" s="4" t="e">
        <f t="shared" si="6"/>
        <v>#DIV/0!</v>
      </c>
      <c r="R37" s="4" t="e">
        <f t="shared" si="6"/>
        <v>#DIV/0!</v>
      </c>
      <c r="S37" s="4" t="e">
        <f t="shared" si="6"/>
        <v>#DIV/0!</v>
      </c>
      <c r="T37" s="4" t="e">
        <f t="shared" si="6"/>
        <v>#DIV/0!</v>
      </c>
      <c r="U37" s="4" t="e">
        <f t="shared" si="6"/>
        <v>#DIV/0!</v>
      </c>
      <c r="V37" s="4" t="e">
        <f t="shared" si="6"/>
        <v>#DIV/0!</v>
      </c>
      <c r="W37" s="4" t="e">
        <f t="shared" si="6"/>
        <v>#DIV/0!</v>
      </c>
      <c r="X37" s="4" t="e">
        <f t="shared" si="6"/>
        <v>#DIV/0!</v>
      </c>
      <c r="Y37" s="4" t="e">
        <f t="shared" si="6"/>
        <v>#DIV/0!</v>
      </c>
      <c r="Z37" s="4" t="e">
        <f t="shared" si="6"/>
        <v>#DIV/0!</v>
      </c>
      <c r="AA37" s="4">
        <f t="shared" si="6"/>
        <v>1.1224442208723218</v>
      </c>
    </row>
    <row r="38" spans="1:27" ht="21.75" customHeight="1" thickBot="1" x14ac:dyDescent="0.6">
      <c r="A38" s="52">
        <v>1363</v>
      </c>
      <c r="B38" s="55">
        <v>2114886</v>
      </c>
      <c r="C38" s="56">
        <v>6126</v>
      </c>
      <c r="D38" s="55">
        <v>0</v>
      </c>
      <c r="E38" s="56">
        <v>0</v>
      </c>
      <c r="F38" s="55">
        <v>0</v>
      </c>
      <c r="G38" s="56">
        <v>0</v>
      </c>
      <c r="H38" s="55">
        <v>0</v>
      </c>
      <c r="I38" s="56">
        <v>0</v>
      </c>
      <c r="J38" s="55">
        <v>0</v>
      </c>
      <c r="K38" s="56">
        <v>0</v>
      </c>
      <c r="L38" s="55">
        <v>0</v>
      </c>
      <c r="M38" s="56">
        <v>0</v>
      </c>
      <c r="N38" s="65">
        <f t="shared" si="0"/>
        <v>2121012</v>
      </c>
      <c r="O38" s="4">
        <f t="shared" si="6"/>
        <v>1.073740229198779</v>
      </c>
      <c r="P38" s="4">
        <f t="shared" si="6"/>
        <v>1.5426844623520524</v>
      </c>
      <c r="Q38" s="4" t="e">
        <f t="shared" si="6"/>
        <v>#DIV/0!</v>
      </c>
      <c r="R38" s="4" t="e">
        <f t="shared" si="6"/>
        <v>#DIV/0!</v>
      </c>
      <c r="S38" s="4" t="e">
        <f t="shared" si="6"/>
        <v>#DIV/0!</v>
      </c>
      <c r="T38" s="4" t="e">
        <f t="shared" si="6"/>
        <v>#DIV/0!</v>
      </c>
      <c r="U38" s="4" t="e">
        <f t="shared" si="6"/>
        <v>#DIV/0!</v>
      </c>
      <c r="V38" s="4" t="e">
        <f t="shared" si="6"/>
        <v>#DIV/0!</v>
      </c>
      <c r="W38" s="4" t="e">
        <f t="shared" si="6"/>
        <v>#DIV/0!</v>
      </c>
      <c r="X38" s="4" t="e">
        <f t="shared" si="6"/>
        <v>#DIV/0!</v>
      </c>
      <c r="Y38" s="4" t="e">
        <f t="shared" si="6"/>
        <v>#DIV/0!</v>
      </c>
      <c r="Z38" s="4" t="e">
        <f t="shared" si="6"/>
        <v>#DIV/0!</v>
      </c>
      <c r="AA38" s="4">
        <f t="shared" si="6"/>
        <v>1.0746837655773795</v>
      </c>
    </row>
    <row r="39" spans="1:27" ht="21.75" customHeight="1" thickBot="1" x14ac:dyDescent="0.6">
      <c r="A39" s="52">
        <v>1364</v>
      </c>
      <c r="B39" s="55">
        <v>2216188</v>
      </c>
      <c r="C39" s="56">
        <v>7209</v>
      </c>
      <c r="D39" s="55">
        <v>0</v>
      </c>
      <c r="E39" s="56">
        <v>0</v>
      </c>
      <c r="F39" s="55">
        <v>0</v>
      </c>
      <c r="G39" s="56">
        <v>0</v>
      </c>
      <c r="H39" s="55">
        <v>0</v>
      </c>
      <c r="I39" s="56">
        <v>0</v>
      </c>
      <c r="J39" s="55">
        <v>0</v>
      </c>
      <c r="K39" s="56">
        <v>0</v>
      </c>
      <c r="L39" s="55">
        <v>0</v>
      </c>
      <c r="M39" s="56">
        <v>0</v>
      </c>
      <c r="N39" s="65">
        <f t="shared" si="0"/>
        <v>2223397</v>
      </c>
      <c r="O39" s="4">
        <f t="shared" si="6"/>
        <v>1.0478995085314291</v>
      </c>
      <c r="P39" s="4">
        <f t="shared" si="6"/>
        <v>1.1767874632713027</v>
      </c>
      <c r="Q39" s="4" t="e">
        <f t="shared" si="6"/>
        <v>#DIV/0!</v>
      </c>
      <c r="R39" s="4" t="e">
        <f t="shared" si="6"/>
        <v>#DIV/0!</v>
      </c>
      <c r="S39" s="4" t="e">
        <f t="shared" si="6"/>
        <v>#DIV/0!</v>
      </c>
      <c r="T39" s="4" t="e">
        <f t="shared" si="6"/>
        <v>#DIV/0!</v>
      </c>
      <c r="U39" s="4" t="e">
        <f t="shared" si="6"/>
        <v>#DIV/0!</v>
      </c>
      <c r="V39" s="4" t="e">
        <f t="shared" si="6"/>
        <v>#DIV/0!</v>
      </c>
      <c r="W39" s="4" t="e">
        <f t="shared" si="6"/>
        <v>#DIV/0!</v>
      </c>
      <c r="X39" s="4" t="e">
        <f t="shared" si="6"/>
        <v>#DIV/0!</v>
      </c>
      <c r="Y39" s="4" t="e">
        <f t="shared" si="6"/>
        <v>#DIV/0!</v>
      </c>
      <c r="Z39" s="4" t="e">
        <f t="shared" si="6"/>
        <v>#DIV/0!</v>
      </c>
      <c r="AA39" s="4">
        <f t="shared" si="6"/>
        <v>1.0482717683822629</v>
      </c>
    </row>
    <row r="40" spans="1:27" ht="21.75" customHeight="1" thickBot="1" x14ac:dyDescent="0.6">
      <c r="A40" s="52">
        <v>1365</v>
      </c>
      <c r="B40" s="55">
        <v>1947023</v>
      </c>
      <c r="C40" s="56">
        <v>6901</v>
      </c>
      <c r="D40" s="55">
        <v>1500</v>
      </c>
      <c r="E40" s="56">
        <v>0</v>
      </c>
      <c r="F40" s="55">
        <v>0</v>
      </c>
      <c r="G40" s="56">
        <v>0</v>
      </c>
      <c r="H40" s="55">
        <v>0</v>
      </c>
      <c r="I40" s="56">
        <v>0</v>
      </c>
      <c r="J40" s="55">
        <v>0</v>
      </c>
      <c r="K40" s="56">
        <v>0</v>
      </c>
      <c r="L40" s="55">
        <v>0</v>
      </c>
      <c r="M40" s="56">
        <v>1090</v>
      </c>
      <c r="N40" s="65">
        <f t="shared" si="0"/>
        <v>1956514</v>
      </c>
      <c r="O40" s="4">
        <f t="shared" si="6"/>
        <v>0.87854595368262978</v>
      </c>
      <c r="P40" s="4">
        <f t="shared" si="6"/>
        <v>0.95727562768761265</v>
      </c>
      <c r="Q40" s="4" t="e">
        <f t="shared" si="6"/>
        <v>#DIV/0!</v>
      </c>
      <c r="R40" s="4" t="e">
        <f t="shared" si="6"/>
        <v>#DIV/0!</v>
      </c>
      <c r="S40" s="4" t="e">
        <f t="shared" si="6"/>
        <v>#DIV/0!</v>
      </c>
      <c r="T40" s="4" t="e">
        <f t="shared" si="6"/>
        <v>#DIV/0!</v>
      </c>
      <c r="U40" s="4" t="e">
        <f t="shared" si="6"/>
        <v>#DIV/0!</v>
      </c>
      <c r="V40" s="4" t="e">
        <f t="shared" si="6"/>
        <v>#DIV/0!</v>
      </c>
      <c r="W40" s="4" t="e">
        <f t="shared" si="6"/>
        <v>#DIV/0!</v>
      </c>
      <c r="X40" s="4" t="e">
        <f t="shared" si="6"/>
        <v>#DIV/0!</v>
      </c>
      <c r="Y40" s="4" t="e">
        <f t="shared" si="6"/>
        <v>#DIV/0!</v>
      </c>
      <c r="Z40" s="4" t="e">
        <f t="shared" si="6"/>
        <v>#DIV/0!</v>
      </c>
      <c r="AA40" s="4">
        <f t="shared" si="6"/>
        <v>0.87996610591810642</v>
      </c>
    </row>
    <row r="41" spans="1:27" ht="21.75" customHeight="1" thickBot="1" x14ac:dyDescent="0.6">
      <c r="A41" s="52">
        <v>1366</v>
      </c>
      <c r="B41" s="55">
        <v>2159149</v>
      </c>
      <c r="C41" s="56">
        <v>10199</v>
      </c>
      <c r="D41" s="55">
        <v>6735</v>
      </c>
      <c r="E41" s="56">
        <v>0</v>
      </c>
      <c r="F41" s="55">
        <v>0</v>
      </c>
      <c r="G41" s="56">
        <v>0</v>
      </c>
      <c r="H41" s="55">
        <v>0</v>
      </c>
      <c r="I41" s="56">
        <v>0</v>
      </c>
      <c r="J41" s="55">
        <v>0</v>
      </c>
      <c r="K41" s="56">
        <v>0</v>
      </c>
      <c r="L41" s="55">
        <v>0</v>
      </c>
      <c r="M41" s="56">
        <v>4257</v>
      </c>
      <c r="N41" s="65">
        <f t="shared" si="0"/>
        <v>2180340</v>
      </c>
      <c r="O41" s="4">
        <f t="shared" si="6"/>
        <v>1.1089488927454889</v>
      </c>
      <c r="P41" s="4">
        <f t="shared" si="6"/>
        <v>1.477901753369077</v>
      </c>
      <c r="Q41" s="4">
        <f t="shared" si="6"/>
        <v>4.49</v>
      </c>
      <c r="R41" s="4" t="e">
        <f t="shared" si="6"/>
        <v>#DIV/0!</v>
      </c>
      <c r="S41" s="4" t="e">
        <f t="shared" si="6"/>
        <v>#DIV/0!</v>
      </c>
      <c r="T41" s="4" t="e">
        <f t="shared" si="6"/>
        <v>#DIV/0!</v>
      </c>
      <c r="U41" s="4" t="e">
        <f t="shared" si="6"/>
        <v>#DIV/0!</v>
      </c>
      <c r="V41" s="4" t="e">
        <f t="shared" si="6"/>
        <v>#DIV/0!</v>
      </c>
      <c r="W41" s="4" t="e">
        <f t="shared" si="6"/>
        <v>#DIV/0!</v>
      </c>
      <c r="X41" s="4" t="e">
        <f t="shared" si="6"/>
        <v>#DIV/0!</v>
      </c>
      <c r="Y41" s="4" t="e">
        <f t="shared" si="6"/>
        <v>#DIV/0!</v>
      </c>
      <c r="Z41" s="4">
        <f t="shared" si="6"/>
        <v>3.9055045871559635</v>
      </c>
      <c r="AA41" s="4">
        <f t="shared" si="6"/>
        <v>1.1144004080727252</v>
      </c>
    </row>
    <row r="42" spans="1:27" ht="21.75" customHeight="1" thickBot="1" x14ac:dyDescent="0.6">
      <c r="A42" s="52">
        <v>1367</v>
      </c>
      <c r="B42" s="55">
        <v>2384228</v>
      </c>
      <c r="C42" s="56">
        <v>16223</v>
      </c>
      <c r="D42" s="55">
        <v>10221</v>
      </c>
      <c r="E42" s="56">
        <v>0</v>
      </c>
      <c r="F42" s="55">
        <v>0</v>
      </c>
      <c r="G42" s="56">
        <v>0</v>
      </c>
      <c r="H42" s="55">
        <v>0</v>
      </c>
      <c r="I42" s="56">
        <v>0</v>
      </c>
      <c r="J42" s="55">
        <v>0</v>
      </c>
      <c r="K42" s="56">
        <v>0</v>
      </c>
      <c r="L42" s="55">
        <v>0</v>
      </c>
      <c r="M42" s="56">
        <v>13302</v>
      </c>
      <c r="N42" s="65">
        <f t="shared" si="0"/>
        <v>2423974</v>
      </c>
      <c r="O42" s="4">
        <f t="shared" si="6"/>
        <v>1.1042443110688516</v>
      </c>
      <c r="P42" s="4">
        <f t="shared" si="6"/>
        <v>1.5906461417786057</v>
      </c>
      <c r="Q42" s="4">
        <f t="shared" si="6"/>
        <v>1.5175946547884187</v>
      </c>
      <c r="R42" s="4" t="e">
        <f t="shared" si="6"/>
        <v>#DIV/0!</v>
      </c>
      <c r="S42" s="4" t="e">
        <f t="shared" si="6"/>
        <v>#DIV/0!</v>
      </c>
      <c r="T42" s="4" t="e">
        <f t="shared" si="6"/>
        <v>#DIV/0!</v>
      </c>
      <c r="U42" s="4" t="e">
        <f t="shared" si="6"/>
        <v>#DIV/0!</v>
      </c>
      <c r="V42" s="4" t="e">
        <f t="shared" si="6"/>
        <v>#DIV/0!</v>
      </c>
      <c r="W42" s="4" t="e">
        <f t="shared" si="6"/>
        <v>#DIV/0!</v>
      </c>
      <c r="X42" s="4" t="e">
        <f t="shared" si="6"/>
        <v>#DIV/0!</v>
      </c>
      <c r="Y42" s="4" t="e">
        <f t="shared" si="6"/>
        <v>#DIV/0!</v>
      </c>
      <c r="Z42" s="4">
        <f t="shared" si="6"/>
        <v>3.124735729386892</v>
      </c>
      <c r="AA42" s="4">
        <f t="shared" si="6"/>
        <v>1.1117412880559914</v>
      </c>
    </row>
    <row r="43" spans="1:27" ht="21.75" customHeight="1" thickBot="1" x14ac:dyDescent="0.6">
      <c r="A43" s="52">
        <v>1368</v>
      </c>
      <c r="B43" s="55">
        <v>2696082</v>
      </c>
      <c r="C43" s="56">
        <v>22693</v>
      </c>
      <c r="D43" s="55">
        <v>41093</v>
      </c>
      <c r="E43" s="56">
        <v>0</v>
      </c>
      <c r="F43" s="55">
        <v>0</v>
      </c>
      <c r="G43" s="56">
        <v>0</v>
      </c>
      <c r="H43" s="55">
        <v>0</v>
      </c>
      <c r="I43" s="56">
        <v>0</v>
      </c>
      <c r="J43" s="55">
        <v>0</v>
      </c>
      <c r="K43" s="56">
        <v>0</v>
      </c>
      <c r="L43" s="55">
        <v>0</v>
      </c>
      <c r="M43" s="56">
        <v>19270</v>
      </c>
      <c r="N43" s="65">
        <f t="shared" si="0"/>
        <v>2779138</v>
      </c>
      <c r="O43" s="4">
        <f t="shared" si="6"/>
        <v>1.1307987323360014</v>
      </c>
      <c r="P43" s="4">
        <f t="shared" si="6"/>
        <v>1.3988164950995501</v>
      </c>
      <c r="Q43" s="4">
        <f t="shared" si="6"/>
        <v>4.0204480970550831</v>
      </c>
      <c r="R43" s="4" t="e">
        <f t="shared" si="6"/>
        <v>#DIV/0!</v>
      </c>
      <c r="S43" s="4" t="e">
        <f t="shared" si="6"/>
        <v>#DIV/0!</v>
      </c>
      <c r="T43" s="4" t="e">
        <f t="shared" si="6"/>
        <v>#DIV/0!</v>
      </c>
      <c r="U43" s="4" t="e">
        <f t="shared" si="6"/>
        <v>#DIV/0!</v>
      </c>
      <c r="V43" s="4" t="e">
        <f t="shared" si="6"/>
        <v>#DIV/0!</v>
      </c>
      <c r="W43" s="4" t="e">
        <f t="shared" si="6"/>
        <v>#DIV/0!</v>
      </c>
      <c r="X43" s="4" t="e">
        <f t="shared" si="6"/>
        <v>#DIV/0!</v>
      </c>
      <c r="Y43" s="4" t="e">
        <f t="shared" si="6"/>
        <v>#DIV/0!</v>
      </c>
      <c r="Z43" s="4">
        <f t="shared" si="6"/>
        <v>1.4486543376935799</v>
      </c>
      <c r="AA43" s="4">
        <f t="shared" si="6"/>
        <v>1.1465213735790896</v>
      </c>
    </row>
    <row r="44" spans="1:27" ht="21.75" customHeight="1" thickBot="1" x14ac:dyDescent="0.6">
      <c r="A44" s="52">
        <v>1369</v>
      </c>
      <c r="B44" s="55">
        <v>2842107</v>
      </c>
      <c r="C44" s="56">
        <v>28011</v>
      </c>
      <c r="D44" s="55">
        <v>79641</v>
      </c>
      <c r="E44" s="56">
        <v>0</v>
      </c>
      <c r="F44" s="55">
        <v>0</v>
      </c>
      <c r="G44" s="56">
        <v>0</v>
      </c>
      <c r="H44" s="55">
        <v>0</v>
      </c>
      <c r="I44" s="56">
        <v>0</v>
      </c>
      <c r="J44" s="55">
        <v>0</v>
      </c>
      <c r="K44" s="56">
        <v>0</v>
      </c>
      <c r="L44" s="55">
        <v>0</v>
      </c>
      <c r="M44" s="56">
        <v>28698</v>
      </c>
      <c r="N44" s="65">
        <f t="shared" si="0"/>
        <v>2978457</v>
      </c>
      <c r="O44" s="4">
        <f t="shared" si="6"/>
        <v>1.0541619283093022</v>
      </c>
      <c r="P44" s="4">
        <f t="shared" si="6"/>
        <v>1.2343453928524215</v>
      </c>
      <c r="Q44" s="4">
        <f t="shared" si="6"/>
        <v>1.9380673107341884</v>
      </c>
      <c r="R44" s="4" t="e">
        <f t="shared" si="6"/>
        <v>#DIV/0!</v>
      </c>
      <c r="S44" s="4" t="e">
        <f t="shared" si="6"/>
        <v>#DIV/0!</v>
      </c>
      <c r="T44" s="4" t="e">
        <f t="shared" si="6"/>
        <v>#DIV/0!</v>
      </c>
      <c r="U44" s="4" t="e">
        <f t="shared" si="6"/>
        <v>#DIV/0!</v>
      </c>
      <c r="V44" s="4" t="e">
        <f t="shared" si="6"/>
        <v>#DIV/0!</v>
      </c>
      <c r="W44" s="4" t="e">
        <f t="shared" si="6"/>
        <v>#DIV/0!</v>
      </c>
      <c r="X44" s="4" t="e">
        <f t="shared" si="6"/>
        <v>#DIV/0!</v>
      </c>
      <c r="Y44" s="4" t="e">
        <f t="shared" si="6"/>
        <v>#DIV/0!</v>
      </c>
      <c r="Z44" s="4">
        <f t="shared" si="6"/>
        <v>1.4892579138557342</v>
      </c>
      <c r="AA44" s="4">
        <f t="shared" si="6"/>
        <v>1.0717197202873696</v>
      </c>
    </row>
    <row r="45" spans="1:27" s="1" customFormat="1" ht="21.75" customHeight="1" thickBot="1" x14ac:dyDescent="0.6">
      <c r="A45" s="25" t="s">
        <v>76</v>
      </c>
      <c r="B45" s="69">
        <f>GEOMEAN(O36:O44)-1</f>
        <v>5.5819042441340727E-2</v>
      </c>
      <c r="C45" s="69">
        <f>GEOMEAN(P36:P44)-1</f>
        <v>0.25646551317689403</v>
      </c>
      <c r="D45" s="69">
        <f>GEOMEAN(Q41:Q44)-1</f>
        <v>1.6993634389943604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55">
        <f>GEOMEAN(Z41:Z44)-1</f>
        <v>1.2651985936822259</v>
      </c>
      <c r="N45" s="69">
        <f>GEOMEAN(AA36:AA44)-1</f>
        <v>6.108811982494422E-2</v>
      </c>
    </row>
    <row r="46" spans="1:27" ht="21.75" customHeight="1" x14ac:dyDescent="0.45">
      <c r="N46" s="44"/>
    </row>
    <row r="47" spans="1:27" ht="21.75" customHeight="1" x14ac:dyDescent="0.45">
      <c r="N47" s="44"/>
    </row>
    <row r="48" spans="1:27" ht="21.75" customHeight="1" x14ac:dyDescent="0.45">
      <c r="N48" s="44"/>
    </row>
    <row r="49" spans="1:27" ht="24.75" thickBot="1" x14ac:dyDescent="0.5">
      <c r="A49" s="123" t="s">
        <v>122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</row>
    <row r="50" spans="1:27" ht="63.75" thickBot="1" x14ac:dyDescent="0.5">
      <c r="A50" s="57" t="s">
        <v>3</v>
      </c>
      <c r="B50" s="58" t="s">
        <v>15</v>
      </c>
      <c r="C50" s="57" t="s">
        <v>0</v>
      </c>
      <c r="D50" s="58" t="s">
        <v>37</v>
      </c>
      <c r="E50" s="57" t="s">
        <v>21</v>
      </c>
      <c r="F50" s="57" t="s">
        <v>14</v>
      </c>
      <c r="G50" s="58" t="s">
        <v>23</v>
      </c>
      <c r="H50" s="58" t="s">
        <v>61</v>
      </c>
      <c r="I50" s="58" t="s">
        <v>62</v>
      </c>
      <c r="J50" s="58" t="s">
        <v>63</v>
      </c>
      <c r="K50" s="58" t="s">
        <v>75</v>
      </c>
      <c r="L50" s="58" t="s">
        <v>22</v>
      </c>
      <c r="M50" s="58" t="s">
        <v>1</v>
      </c>
      <c r="N50" s="58" t="s">
        <v>2</v>
      </c>
    </row>
    <row r="51" spans="1:27" ht="21.75" customHeight="1" thickBot="1" x14ac:dyDescent="0.6">
      <c r="A51" s="52">
        <v>1370</v>
      </c>
      <c r="B51" s="55">
        <v>3134493</v>
      </c>
      <c r="C51" s="56">
        <v>35692</v>
      </c>
      <c r="D51" s="55">
        <v>116691</v>
      </c>
      <c r="E51" s="56">
        <v>0</v>
      </c>
      <c r="F51" s="55">
        <v>0</v>
      </c>
      <c r="G51" s="56">
        <v>0</v>
      </c>
      <c r="H51" s="55">
        <v>0</v>
      </c>
      <c r="I51" s="56">
        <v>0</v>
      </c>
      <c r="J51" s="55">
        <v>0</v>
      </c>
      <c r="K51" s="56">
        <v>0</v>
      </c>
      <c r="L51" s="55">
        <v>0</v>
      </c>
      <c r="M51" s="56">
        <v>31316</v>
      </c>
      <c r="N51" s="65">
        <f t="shared" si="0"/>
        <v>3318192</v>
      </c>
      <c r="O51" s="4">
        <f t="shared" ref="O51:AA51" si="7">B51/B44</f>
        <v>1.1028764926865877</v>
      </c>
      <c r="P51" s="4">
        <f t="shared" si="7"/>
        <v>1.2742137017600228</v>
      </c>
      <c r="Q51" s="4">
        <f t="shared" si="7"/>
        <v>1.4652126417297624</v>
      </c>
      <c r="R51" s="4" t="e">
        <f t="shared" si="7"/>
        <v>#DIV/0!</v>
      </c>
      <c r="S51" s="4" t="e">
        <f t="shared" si="7"/>
        <v>#DIV/0!</v>
      </c>
      <c r="T51" s="4" t="e">
        <f t="shared" si="7"/>
        <v>#DIV/0!</v>
      </c>
      <c r="U51" s="4" t="e">
        <f t="shared" si="7"/>
        <v>#DIV/0!</v>
      </c>
      <c r="V51" s="4" t="e">
        <f t="shared" si="7"/>
        <v>#DIV/0!</v>
      </c>
      <c r="W51" s="4" t="e">
        <f t="shared" si="7"/>
        <v>#DIV/0!</v>
      </c>
      <c r="X51" s="4" t="e">
        <f t="shared" si="7"/>
        <v>#DIV/0!</v>
      </c>
      <c r="Y51" s="4" t="e">
        <f t="shared" si="7"/>
        <v>#DIV/0!</v>
      </c>
      <c r="Z51" s="4">
        <f t="shared" si="7"/>
        <v>1.0912258693985644</v>
      </c>
      <c r="AA51" s="4">
        <f t="shared" si="7"/>
        <v>1.1140640942608875</v>
      </c>
    </row>
    <row r="52" spans="1:27" ht="21.75" customHeight="1" thickBot="1" x14ac:dyDescent="0.6">
      <c r="A52" s="52">
        <v>1371</v>
      </c>
      <c r="B52" s="55">
        <v>3326916</v>
      </c>
      <c r="C52" s="56">
        <v>50189</v>
      </c>
      <c r="D52" s="55">
        <v>159749</v>
      </c>
      <c r="E52" s="56">
        <v>0</v>
      </c>
      <c r="F52" s="55">
        <v>0</v>
      </c>
      <c r="G52" s="56">
        <v>0</v>
      </c>
      <c r="H52" s="55">
        <v>0</v>
      </c>
      <c r="I52" s="56">
        <v>0</v>
      </c>
      <c r="J52" s="55">
        <v>0</v>
      </c>
      <c r="K52" s="56">
        <v>0</v>
      </c>
      <c r="L52" s="55">
        <v>0</v>
      </c>
      <c r="M52" s="56">
        <v>43116</v>
      </c>
      <c r="N52" s="65">
        <f t="shared" si="0"/>
        <v>3579970</v>
      </c>
      <c r="O52" s="4">
        <f t="shared" ref="O52:AA60" si="8">B52/B51</f>
        <v>1.0613888753300773</v>
      </c>
      <c r="P52" s="4">
        <f t="shared" si="8"/>
        <v>1.4061694497366357</v>
      </c>
      <c r="Q52" s="4">
        <f t="shared" si="8"/>
        <v>1.3689916103212758</v>
      </c>
      <c r="R52" s="4" t="e">
        <f t="shared" si="8"/>
        <v>#DIV/0!</v>
      </c>
      <c r="S52" s="4" t="e">
        <f t="shared" si="8"/>
        <v>#DIV/0!</v>
      </c>
      <c r="T52" s="4" t="e">
        <f t="shared" si="8"/>
        <v>#DIV/0!</v>
      </c>
      <c r="U52" s="4" t="e">
        <f t="shared" si="8"/>
        <v>#DIV/0!</v>
      </c>
      <c r="V52" s="4" t="e">
        <f t="shared" si="8"/>
        <v>#DIV/0!</v>
      </c>
      <c r="W52" s="4" t="e">
        <f t="shared" si="8"/>
        <v>#DIV/0!</v>
      </c>
      <c r="X52" s="4" t="e">
        <f t="shared" si="8"/>
        <v>#DIV/0!</v>
      </c>
      <c r="Y52" s="4" t="e">
        <f t="shared" si="8"/>
        <v>#DIV/0!</v>
      </c>
      <c r="Z52" s="4">
        <f t="shared" si="8"/>
        <v>1.3768041895516669</v>
      </c>
      <c r="AA52" s="4">
        <f t="shared" si="8"/>
        <v>1.0788917579211812</v>
      </c>
    </row>
    <row r="53" spans="1:27" ht="21.75" customHeight="1" thickBot="1" x14ac:dyDescent="0.6">
      <c r="A53" s="52">
        <v>1372</v>
      </c>
      <c r="B53" s="55">
        <v>3539640</v>
      </c>
      <c r="C53" s="56">
        <v>69848</v>
      </c>
      <c r="D53" s="55">
        <v>214578</v>
      </c>
      <c r="E53" s="56">
        <v>0</v>
      </c>
      <c r="F53" s="55">
        <v>0</v>
      </c>
      <c r="G53" s="56">
        <v>0</v>
      </c>
      <c r="H53" s="55">
        <v>0</v>
      </c>
      <c r="I53" s="56">
        <v>0</v>
      </c>
      <c r="J53" s="55">
        <v>0</v>
      </c>
      <c r="K53" s="56">
        <v>0</v>
      </c>
      <c r="L53" s="55">
        <v>0</v>
      </c>
      <c r="M53" s="56">
        <v>70588</v>
      </c>
      <c r="N53" s="65">
        <f t="shared" si="0"/>
        <v>3894654</v>
      </c>
      <c r="O53" s="4">
        <f t="shared" si="8"/>
        <v>1.063940297861443</v>
      </c>
      <c r="P53" s="4">
        <f t="shared" si="8"/>
        <v>1.3916993763573691</v>
      </c>
      <c r="Q53" s="4">
        <f t="shared" si="8"/>
        <v>1.3432196758665156</v>
      </c>
      <c r="R53" s="4" t="e">
        <f t="shared" si="8"/>
        <v>#DIV/0!</v>
      </c>
      <c r="S53" s="4" t="e">
        <f t="shared" si="8"/>
        <v>#DIV/0!</v>
      </c>
      <c r="T53" s="4" t="e">
        <f t="shared" si="8"/>
        <v>#DIV/0!</v>
      </c>
      <c r="U53" s="4" t="e">
        <f t="shared" si="8"/>
        <v>#DIV/0!</v>
      </c>
      <c r="V53" s="4" t="e">
        <f t="shared" si="8"/>
        <v>#DIV/0!</v>
      </c>
      <c r="W53" s="4" t="e">
        <f t="shared" si="8"/>
        <v>#DIV/0!</v>
      </c>
      <c r="X53" s="4" t="e">
        <f t="shared" si="8"/>
        <v>#DIV/0!</v>
      </c>
      <c r="Y53" s="4" t="e">
        <f t="shared" si="8"/>
        <v>#DIV/0!</v>
      </c>
      <c r="Z53" s="4">
        <f t="shared" si="8"/>
        <v>1.6371648575934687</v>
      </c>
      <c r="AA53" s="4">
        <f t="shared" si="8"/>
        <v>1.0879012952622509</v>
      </c>
    </row>
    <row r="54" spans="1:27" ht="21.75" customHeight="1" thickBot="1" x14ac:dyDescent="0.6">
      <c r="A54" s="52">
        <v>1373</v>
      </c>
      <c r="B54" s="55">
        <v>3820047</v>
      </c>
      <c r="C54" s="56">
        <v>87664</v>
      </c>
      <c r="D54" s="55">
        <v>252014</v>
      </c>
      <c r="E54" s="56">
        <v>0</v>
      </c>
      <c r="F54" s="55">
        <v>0</v>
      </c>
      <c r="G54" s="56">
        <v>0</v>
      </c>
      <c r="H54" s="55">
        <v>0</v>
      </c>
      <c r="I54" s="56">
        <v>0</v>
      </c>
      <c r="J54" s="55">
        <v>0</v>
      </c>
      <c r="K54" s="56">
        <v>0</v>
      </c>
      <c r="L54" s="55">
        <v>0</v>
      </c>
      <c r="M54" s="56">
        <v>71000</v>
      </c>
      <c r="N54" s="65">
        <f t="shared" si="0"/>
        <v>4230725</v>
      </c>
      <c r="O54" s="4">
        <f t="shared" si="8"/>
        <v>1.0792190731260807</v>
      </c>
      <c r="P54" s="4">
        <f t="shared" si="8"/>
        <v>1.2550681479784676</v>
      </c>
      <c r="Q54" s="4">
        <f t="shared" si="8"/>
        <v>1.1744633653030601</v>
      </c>
      <c r="R54" s="4" t="e">
        <f t="shared" si="8"/>
        <v>#DIV/0!</v>
      </c>
      <c r="S54" s="4" t="e">
        <f t="shared" si="8"/>
        <v>#DIV/0!</v>
      </c>
      <c r="T54" s="4" t="e">
        <f t="shared" si="8"/>
        <v>#DIV/0!</v>
      </c>
      <c r="U54" s="4" t="e">
        <f t="shared" si="8"/>
        <v>#DIV/0!</v>
      </c>
      <c r="V54" s="4" t="e">
        <f t="shared" si="8"/>
        <v>#DIV/0!</v>
      </c>
      <c r="W54" s="4" t="e">
        <f t="shared" si="8"/>
        <v>#DIV/0!</v>
      </c>
      <c r="X54" s="4" t="e">
        <f t="shared" si="8"/>
        <v>#DIV/0!</v>
      </c>
      <c r="Y54" s="4" t="e">
        <f t="shared" si="8"/>
        <v>#DIV/0!</v>
      </c>
      <c r="Z54" s="4">
        <f t="shared" si="8"/>
        <v>1.0058366861222872</v>
      </c>
      <c r="AA54" s="4">
        <f t="shared" si="8"/>
        <v>1.0862903354187561</v>
      </c>
    </row>
    <row r="55" spans="1:27" ht="21.75" customHeight="1" thickBot="1" x14ac:dyDescent="0.6">
      <c r="A55" s="52">
        <v>1374</v>
      </c>
      <c r="B55" s="55">
        <v>4117477</v>
      </c>
      <c r="C55" s="56">
        <v>104979</v>
      </c>
      <c r="D55" s="55">
        <v>268389</v>
      </c>
      <c r="E55" s="56">
        <v>0</v>
      </c>
      <c r="F55" s="55">
        <v>253432</v>
      </c>
      <c r="G55" s="56">
        <v>0</v>
      </c>
      <c r="H55" s="55">
        <v>0</v>
      </c>
      <c r="I55" s="56">
        <v>0</v>
      </c>
      <c r="J55" s="55">
        <v>0</v>
      </c>
      <c r="K55" s="56">
        <v>0</v>
      </c>
      <c r="L55" s="55">
        <v>0</v>
      </c>
      <c r="M55" s="56">
        <v>75582</v>
      </c>
      <c r="N55" s="65">
        <f t="shared" si="0"/>
        <v>4819859</v>
      </c>
      <c r="O55" s="4">
        <f t="shared" si="8"/>
        <v>1.0778602985774783</v>
      </c>
      <c r="P55" s="4">
        <f t="shared" si="8"/>
        <v>1.1975155137798867</v>
      </c>
      <c r="Q55" s="4">
        <f t="shared" si="8"/>
        <v>1.0649765489218852</v>
      </c>
      <c r="R55" s="4" t="e">
        <f t="shared" si="8"/>
        <v>#DIV/0!</v>
      </c>
      <c r="S55" s="4" t="e">
        <f t="shared" si="8"/>
        <v>#DIV/0!</v>
      </c>
      <c r="T55" s="4" t="e">
        <f t="shared" si="8"/>
        <v>#DIV/0!</v>
      </c>
      <c r="U55" s="4" t="e">
        <f t="shared" si="8"/>
        <v>#DIV/0!</v>
      </c>
      <c r="V55" s="4" t="e">
        <f t="shared" si="8"/>
        <v>#DIV/0!</v>
      </c>
      <c r="W55" s="4" t="e">
        <f t="shared" si="8"/>
        <v>#DIV/0!</v>
      </c>
      <c r="X55" s="4" t="e">
        <f t="shared" si="8"/>
        <v>#DIV/0!</v>
      </c>
      <c r="Y55" s="4" t="e">
        <f t="shared" si="8"/>
        <v>#DIV/0!</v>
      </c>
      <c r="Z55" s="4">
        <f t="shared" si="8"/>
        <v>1.0645352112676056</v>
      </c>
      <c r="AA55" s="4">
        <f t="shared" si="8"/>
        <v>1.1392513103546082</v>
      </c>
    </row>
    <row r="56" spans="1:27" ht="21.75" customHeight="1" thickBot="1" x14ac:dyDescent="0.6">
      <c r="A56" s="52">
        <v>1375</v>
      </c>
      <c r="B56" s="55">
        <v>4364332</v>
      </c>
      <c r="C56" s="56">
        <v>116070</v>
      </c>
      <c r="D56" s="55">
        <v>281089</v>
      </c>
      <c r="E56" s="56">
        <v>0</v>
      </c>
      <c r="F56" s="55">
        <v>263378</v>
      </c>
      <c r="G56" s="56">
        <v>0</v>
      </c>
      <c r="H56" s="55">
        <v>0</v>
      </c>
      <c r="I56" s="56">
        <v>0</v>
      </c>
      <c r="J56" s="55">
        <v>0</v>
      </c>
      <c r="K56" s="56">
        <v>0</v>
      </c>
      <c r="L56" s="55">
        <v>0</v>
      </c>
      <c r="M56" s="56">
        <v>75666</v>
      </c>
      <c r="N56" s="65">
        <f t="shared" si="0"/>
        <v>5100535</v>
      </c>
      <c r="O56" s="4">
        <f t="shared" si="8"/>
        <v>1.0599529760579112</v>
      </c>
      <c r="P56" s="4">
        <f t="shared" si="8"/>
        <v>1.1056497013688451</v>
      </c>
      <c r="Q56" s="4">
        <f t="shared" si="8"/>
        <v>1.0473193759803867</v>
      </c>
      <c r="R56" s="4" t="e">
        <f t="shared" si="8"/>
        <v>#DIV/0!</v>
      </c>
      <c r="S56" s="4">
        <f t="shared" si="8"/>
        <v>1.0392452413270621</v>
      </c>
      <c r="T56" s="4" t="e">
        <f t="shared" si="8"/>
        <v>#DIV/0!</v>
      </c>
      <c r="U56" s="4" t="e">
        <f t="shared" si="8"/>
        <v>#DIV/0!</v>
      </c>
      <c r="V56" s="4" t="e">
        <f t="shared" si="8"/>
        <v>#DIV/0!</v>
      </c>
      <c r="W56" s="4" t="e">
        <f t="shared" si="8"/>
        <v>#DIV/0!</v>
      </c>
      <c r="X56" s="4" t="e">
        <f t="shared" si="8"/>
        <v>#DIV/0!</v>
      </c>
      <c r="Y56" s="4" t="e">
        <f t="shared" si="8"/>
        <v>#DIV/0!</v>
      </c>
      <c r="Z56" s="4">
        <f t="shared" si="8"/>
        <v>1.0011113757243788</v>
      </c>
      <c r="AA56" s="4">
        <f t="shared" si="8"/>
        <v>1.0582332387731674</v>
      </c>
    </row>
    <row r="57" spans="1:27" ht="21.75" customHeight="1" thickBot="1" x14ac:dyDescent="0.6">
      <c r="A57" s="52">
        <v>1376</v>
      </c>
      <c r="B57" s="55">
        <v>4773968</v>
      </c>
      <c r="C57" s="56">
        <v>153334</v>
      </c>
      <c r="D57" s="55">
        <v>338586</v>
      </c>
      <c r="E57" s="56">
        <v>0</v>
      </c>
      <c r="F57" s="55">
        <v>282150</v>
      </c>
      <c r="G57" s="56">
        <v>0</v>
      </c>
      <c r="H57" s="55">
        <v>0</v>
      </c>
      <c r="I57" s="56">
        <v>0</v>
      </c>
      <c r="J57" s="55">
        <v>0</v>
      </c>
      <c r="K57" s="56">
        <v>0</v>
      </c>
      <c r="L57" s="55">
        <v>0</v>
      </c>
      <c r="M57" s="56">
        <v>77000</v>
      </c>
      <c r="N57" s="65">
        <f t="shared" si="0"/>
        <v>5625038</v>
      </c>
      <c r="O57" s="4">
        <f t="shared" si="8"/>
        <v>1.0938599538256943</v>
      </c>
      <c r="P57" s="4">
        <f t="shared" si="8"/>
        <v>1.3210476436633065</v>
      </c>
      <c r="Q57" s="4">
        <f t="shared" si="8"/>
        <v>1.204550871787939</v>
      </c>
      <c r="R57" s="4" t="e">
        <f t="shared" si="8"/>
        <v>#DIV/0!</v>
      </c>
      <c r="S57" s="4">
        <f t="shared" si="8"/>
        <v>1.0712739864377434</v>
      </c>
      <c r="T57" s="4" t="e">
        <f t="shared" si="8"/>
        <v>#DIV/0!</v>
      </c>
      <c r="U57" s="4" t="e">
        <f t="shared" si="8"/>
        <v>#DIV/0!</v>
      </c>
      <c r="V57" s="4" t="e">
        <f t="shared" si="8"/>
        <v>#DIV/0!</v>
      </c>
      <c r="W57" s="4" t="e">
        <f t="shared" si="8"/>
        <v>#DIV/0!</v>
      </c>
      <c r="X57" s="4" t="e">
        <f t="shared" si="8"/>
        <v>#DIV/0!</v>
      </c>
      <c r="Y57" s="4" t="e">
        <f t="shared" si="8"/>
        <v>#DIV/0!</v>
      </c>
      <c r="Z57" s="4">
        <f t="shared" si="8"/>
        <v>1.0176301112785135</v>
      </c>
      <c r="AA57" s="4">
        <f t="shared" si="8"/>
        <v>1.1028329381133548</v>
      </c>
    </row>
    <row r="58" spans="1:27" ht="21.75" customHeight="1" thickBot="1" x14ac:dyDescent="0.6">
      <c r="A58" s="52">
        <v>1377</v>
      </c>
      <c r="B58" s="55">
        <v>4900631</v>
      </c>
      <c r="C58" s="56">
        <v>189685</v>
      </c>
      <c r="D58" s="55">
        <v>385622</v>
      </c>
      <c r="E58" s="56">
        <v>0</v>
      </c>
      <c r="F58" s="55">
        <v>280918</v>
      </c>
      <c r="G58" s="56">
        <v>0</v>
      </c>
      <c r="H58" s="55">
        <v>0</v>
      </c>
      <c r="I58" s="56">
        <v>0</v>
      </c>
      <c r="J58" s="55">
        <v>0</v>
      </c>
      <c r="K58" s="56">
        <v>0</v>
      </c>
      <c r="L58" s="55">
        <v>0</v>
      </c>
      <c r="M58" s="56">
        <v>92600</v>
      </c>
      <c r="N58" s="65">
        <f t="shared" si="0"/>
        <v>5849456</v>
      </c>
      <c r="O58" s="4">
        <f t="shared" si="8"/>
        <v>1.0265320169720451</v>
      </c>
      <c r="P58" s="4">
        <f t="shared" si="8"/>
        <v>1.2370707083882244</v>
      </c>
      <c r="Q58" s="4">
        <f t="shared" si="8"/>
        <v>1.1389189157259898</v>
      </c>
      <c r="R58" s="4" t="e">
        <f t="shared" si="8"/>
        <v>#DIV/0!</v>
      </c>
      <c r="S58" s="4">
        <f t="shared" si="8"/>
        <v>0.9956335282651072</v>
      </c>
      <c r="T58" s="4" t="e">
        <f t="shared" si="8"/>
        <v>#DIV/0!</v>
      </c>
      <c r="U58" s="4" t="e">
        <f t="shared" si="8"/>
        <v>#DIV/0!</v>
      </c>
      <c r="V58" s="4" t="e">
        <f t="shared" si="8"/>
        <v>#DIV/0!</v>
      </c>
      <c r="W58" s="4" t="e">
        <f t="shared" si="8"/>
        <v>#DIV/0!</v>
      </c>
      <c r="X58" s="4" t="e">
        <f t="shared" si="8"/>
        <v>#DIV/0!</v>
      </c>
      <c r="Y58" s="4" t="e">
        <f t="shared" si="8"/>
        <v>#DIV/0!</v>
      </c>
      <c r="Z58" s="4">
        <f t="shared" si="8"/>
        <v>1.2025974025974027</v>
      </c>
      <c r="AA58" s="4">
        <f t="shared" si="8"/>
        <v>1.0398962638119067</v>
      </c>
    </row>
    <row r="59" spans="1:27" ht="21.75" customHeight="1" thickBot="1" x14ac:dyDescent="0.6">
      <c r="A59" s="52">
        <v>1378</v>
      </c>
      <c r="B59" s="55">
        <v>5013288</v>
      </c>
      <c r="C59" s="56">
        <v>210008</v>
      </c>
      <c r="D59" s="55">
        <v>380234</v>
      </c>
      <c r="E59" s="56">
        <v>0</v>
      </c>
      <c r="F59" s="55">
        <v>271733</v>
      </c>
      <c r="G59" s="56">
        <v>0</v>
      </c>
      <c r="H59" s="55">
        <v>0</v>
      </c>
      <c r="I59" s="56">
        <v>0</v>
      </c>
      <c r="J59" s="55">
        <v>0</v>
      </c>
      <c r="K59" s="56">
        <v>0</v>
      </c>
      <c r="L59" s="55">
        <v>0</v>
      </c>
      <c r="M59" s="56">
        <v>68445</v>
      </c>
      <c r="N59" s="65">
        <f t="shared" si="0"/>
        <v>5943708</v>
      </c>
      <c r="O59" s="4">
        <f t="shared" si="8"/>
        <v>1.0229882641643495</v>
      </c>
      <c r="P59" s="4">
        <f t="shared" si="8"/>
        <v>1.1071407860400138</v>
      </c>
      <c r="Q59" s="4">
        <f t="shared" si="8"/>
        <v>0.9860277681252626</v>
      </c>
      <c r="R59" s="4" t="e">
        <f t="shared" si="8"/>
        <v>#DIV/0!</v>
      </c>
      <c r="S59" s="4">
        <f t="shared" si="8"/>
        <v>0.96730362596914399</v>
      </c>
      <c r="T59" s="4" t="e">
        <f t="shared" si="8"/>
        <v>#DIV/0!</v>
      </c>
      <c r="U59" s="4" t="e">
        <f t="shared" si="8"/>
        <v>#DIV/0!</v>
      </c>
      <c r="V59" s="4" t="e">
        <f t="shared" si="8"/>
        <v>#DIV/0!</v>
      </c>
      <c r="W59" s="4" t="e">
        <f t="shared" si="8"/>
        <v>#DIV/0!</v>
      </c>
      <c r="X59" s="4" t="e">
        <f t="shared" si="8"/>
        <v>#DIV/0!</v>
      </c>
      <c r="Y59" s="4" t="e">
        <f t="shared" si="8"/>
        <v>#DIV/0!</v>
      </c>
      <c r="Z59" s="4">
        <f t="shared" si="8"/>
        <v>0.73914686825053999</v>
      </c>
      <c r="AA59" s="4">
        <f t="shared" si="8"/>
        <v>1.0161129513582117</v>
      </c>
    </row>
    <row r="60" spans="1:27" ht="21.75" customHeight="1" thickBot="1" x14ac:dyDescent="0.6">
      <c r="A60" s="52">
        <v>1379</v>
      </c>
      <c r="B60" s="55">
        <v>5099687</v>
      </c>
      <c r="C60" s="56">
        <v>218868</v>
      </c>
      <c r="D60" s="55">
        <v>375364</v>
      </c>
      <c r="E60" s="56">
        <v>0</v>
      </c>
      <c r="F60" s="55">
        <v>293310</v>
      </c>
      <c r="G60" s="56">
        <v>0</v>
      </c>
      <c r="H60" s="55">
        <v>0</v>
      </c>
      <c r="I60" s="56">
        <v>0</v>
      </c>
      <c r="J60" s="55">
        <v>0</v>
      </c>
      <c r="K60" s="56">
        <v>0</v>
      </c>
      <c r="L60" s="55">
        <v>0</v>
      </c>
      <c r="M60" s="56">
        <v>71938</v>
      </c>
      <c r="N60" s="65">
        <f t="shared" si="0"/>
        <v>6059167</v>
      </c>
      <c r="O60" s="4">
        <f t="shared" si="8"/>
        <v>1.0172339989244583</v>
      </c>
      <c r="P60" s="4">
        <f t="shared" si="8"/>
        <v>1.0421888689954668</v>
      </c>
      <c r="Q60" s="4">
        <f t="shared" si="8"/>
        <v>0.98719209749785664</v>
      </c>
      <c r="R60" s="4" t="e">
        <f t="shared" si="8"/>
        <v>#DIV/0!</v>
      </c>
      <c r="S60" s="4">
        <f t="shared" si="8"/>
        <v>1.0794051513802152</v>
      </c>
      <c r="T60" s="4" t="e">
        <f t="shared" si="8"/>
        <v>#DIV/0!</v>
      </c>
      <c r="U60" s="4" t="e">
        <f t="shared" si="8"/>
        <v>#DIV/0!</v>
      </c>
      <c r="V60" s="4" t="e">
        <f t="shared" si="8"/>
        <v>#DIV/0!</v>
      </c>
      <c r="W60" s="4" t="e">
        <f t="shared" si="8"/>
        <v>#DIV/0!</v>
      </c>
      <c r="X60" s="4" t="e">
        <f t="shared" si="8"/>
        <v>#DIV/0!</v>
      </c>
      <c r="Y60" s="4" t="e">
        <f t="shared" si="8"/>
        <v>#DIV/0!</v>
      </c>
      <c r="Z60" s="4">
        <f t="shared" si="8"/>
        <v>1.0510336766747024</v>
      </c>
      <c r="AA60" s="4">
        <f t="shared" si="8"/>
        <v>1.019425415918817</v>
      </c>
    </row>
    <row r="61" spans="1:27" s="1" customFormat="1" ht="21.75" customHeight="1" thickBot="1" x14ac:dyDescent="0.6">
      <c r="A61" s="25" t="s">
        <v>76</v>
      </c>
      <c r="B61" s="69">
        <f>GEOMEAN(O52:O60)-1</f>
        <v>5.5568073972959153E-2</v>
      </c>
      <c r="C61" s="69">
        <f>GEOMEAN(P52:P60)-1</f>
        <v>0.22324197736131146</v>
      </c>
      <c r="D61" s="69">
        <f>GEOMEAN(Q52:Q60)-1</f>
        <v>0.13862174348697676</v>
      </c>
      <c r="E61" s="69">
        <v>0</v>
      </c>
      <c r="F61" s="69">
        <f>GEOMEAN(S56:S60)-1</f>
        <v>2.9658203124140581E-2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f>GEOMEAN(Z52:Z60)-1</f>
        <v>9.6812655255639868E-2</v>
      </c>
      <c r="N61" s="69">
        <f>GEOMEAN(AA52:AA60)-1</f>
        <v>6.9194764266925946E-2</v>
      </c>
    </row>
    <row r="62" spans="1:27" ht="21.75" customHeight="1" x14ac:dyDescent="0.45">
      <c r="N62" s="44"/>
    </row>
    <row r="63" spans="1:27" ht="21.75" customHeight="1" x14ac:dyDescent="0.45">
      <c r="N63" s="44"/>
    </row>
    <row r="64" spans="1:27" ht="21.75" customHeight="1" x14ac:dyDescent="0.45">
      <c r="N64" s="44"/>
    </row>
    <row r="65" spans="1:27" ht="24.75" thickBot="1" x14ac:dyDescent="0.5">
      <c r="A65" s="132" t="s">
        <v>123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</row>
    <row r="66" spans="1:27" ht="63.75" thickBot="1" x14ac:dyDescent="0.5">
      <c r="A66" s="57" t="s">
        <v>3</v>
      </c>
      <c r="B66" s="58" t="s">
        <v>15</v>
      </c>
      <c r="C66" s="57" t="s">
        <v>0</v>
      </c>
      <c r="D66" s="58" t="s">
        <v>37</v>
      </c>
      <c r="E66" s="57" t="s">
        <v>21</v>
      </c>
      <c r="F66" s="57" t="s">
        <v>14</v>
      </c>
      <c r="G66" s="58" t="s">
        <v>23</v>
      </c>
      <c r="H66" s="58" t="s">
        <v>61</v>
      </c>
      <c r="I66" s="58" t="s">
        <v>62</v>
      </c>
      <c r="J66" s="58" t="s">
        <v>63</v>
      </c>
      <c r="K66" s="58" t="s">
        <v>75</v>
      </c>
      <c r="L66" s="58" t="s">
        <v>22</v>
      </c>
      <c r="M66" s="58" t="s">
        <v>1</v>
      </c>
      <c r="N66" s="58" t="s">
        <v>2</v>
      </c>
    </row>
    <row r="67" spans="1:27" ht="21.75" customHeight="1" thickBot="1" x14ac:dyDescent="0.6">
      <c r="A67" s="52">
        <v>1380</v>
      </c>
      <c r="B67" s="55">
        <v>5349925</v>
      </c>
      <c r="C67" s="56">
        <v>234341</v>
      </c>
      <c r="D67" s="55">
        <v>382097</v>
      </c>
      <c r="E67" s="56">
        <v>0</v>
      </c>
      <c r="F67" s="55">
        <v>298556</v>
      </c>
      <c r="G67" s="56">
        <v>0</v>
      </c>
      <c r="H67" s="55">
        <v>0</v>
      </c>
      <c r="I67" s="56">
        <v>0</v>
      </c>
      <c r="J67" s="55">
        <v>0</v>
      </c>
      <c r="K67" s="56">
        <v>0</v>
      </c>
      <c r="L67" s="55">
        <v>0</v>
      </c>
      <c r="M67" s="56">
        <v>92994</v>
      </c>
      <c r="N67" s="65">
        <f t="shared" ref="N67:N95" si="9">SUM(B67:M67)</f>
        <v>6357913</v>
      </c>
      <c r="O67" s="4">
        <f t="shared" ref="O67:AA67" si="10">B67/B60</f>
        <v>1.0490692860169653</v>
      </c>
      <c r="P67" s="4">
        <f t="shared" si="10"/>
        <v>1.07069557907049</v>
      </c>
      <c r="Q67" s="4">
        <f t="shared" si="10"/>
        <v>1.0179372555705928</v>
      </c>
      <c r="R67" s="4" t="e">
        <f t="shared" si="10"/>
        <v>#DIV/0!</v>
      </c>
      <c r="S67" s="4">
        <f t="shared" si="10"/>
        <v>1.0178855136204017</v>
      </c>
      <c r="T67" s="4" t="e">
        <f t="shared" si="10"/>
        <v>#DIV/0!</v>
      </c>
      <c r="U67" s="4" t="e">
        <f t="shared" si="10"/>
        <v>#DIV/0!</v>
      </c>
      <c r="V67" s="4" t="e">
        <f t="shared" si="10"/>
        <v>#DIV/0!</v>
      </c>
      <c r="W67" s="4" t="e">
        <f t="shared" si="10"/>
        <v>#DIV/0!</v>
      </c>
      <c r="X67" s="4" t="e">
        <f t="shared" si="10"/>
        <v>#DIV/0!</v>
      </c>
      <c r="Y67" s="4" t="e">
        <f t="shared" si="10"/>
        <v>#DIV/0!</v>
      </c>
      <c r="Z67" s="4">
        <f t="shared" si="10"/>
        <v>1.2926964886429981</v>
      </c>
      <c r="AA67" s="4">
        <f t="shared" si="10"/>
        <v>1.0493047971775658</v>
      </c>
    </row>
    <row r="68" spans="1:27" ht="21.75" customHeight="1" thickBot="1" x14ac:dyDescent="0.6">
      <c r="A68" s="52">
        <v>1381</v>
      </c>
      <c r="B68" s="55">
        <v>5591265</v>
      </c>
      <c r="C68" s="56">
        <v>245398</v>
      </c>
      <c r="D68" s="55">
        <v>393200</v>
      </c>
      <c r="E68" s="56">
        <v>0</v>
      </c>
      <c r="F68" s="55">
        <v>232118</v>
      </c>
      <c r="G68" s="56">
        <v>0</v>
      </c>
      <c r="H68" s="55">
        <v>0</v>
      </c>
      <c r="I68" s="56">
        <v>0</v>
      </c>
      <c r="J68" s="55">
        <v>0</v>
      </c>
      <c r="K68" s="56">
        <v>0</v>
      </c>
      <c r="L68" s="55">
        <v>0</v>
      </c>
      <c r="M68" s="56">
        <v>116268</v>
      </c>
      <c r="N68" s="65">
        <f t="shared" si="9"/>
        <v>6578249</v>
      </c>
      <c r="O68" s="4">
        <f t="shared" ref="O68:AA76" si="11">B68/B67</f>
        <v>1.0451109127698053</v>
      </c>
      <c r="P68" s="4">
        <f t="shared" si="11"/>
        <v>1.0471833780687119</v>
      </c>
      <c r="Q68" s="4">
        <f t="shared" si="11"/>
        <v>1.0290580664072213</v>
      </c>
      <c r="R68" s="4" t="e">
        <f t="shared" si="11"/>
        <v>#DIV/0!</v>
      </c>
      <c r="S68" s="4">
        <f t="shared" si="11"/>
        <v>0.77746888355953325</v>
      </c>
      <c r="T68" s="4" t="e">
        <f t="shared" si="11"/>
        <v>#DIV/0!</v>
      </c>
      <c r="U68" s="4" t="e">
        <f t="shared" si="11"/>
        <v>#DIV/0!</v>
      </c>
      <c r="V68" s="4" t="e">
        <f t="shared" si="11"/>
        <v>#DIV/0!</v>
      </c>
      <c r="W68" s="4" t="e">
        <f t="shared" si="11"/>
        <v>#DIV/0!</v>
      </c>
      <c r="X68" s="4" t="e">
        <f t="shared" si="11"/>
        <v>#DIV/0!</v>
      </c>
      <c r="Y68" s="4" t="e">
        <f t="shared" si="11"/>
        <v>#DIV/0!</v>
      </c>
      <c r="Z68" s="4">
        <f t="shared" si="11"/>
        <v>1.2502742112394347</v>
      </c>
      <c r="AA68" s="4">
        <f t="shared" si="11"/>
        <v>1.0346553971405397</v>
      </c>
    </row>
    <row r="69" spans="1:27" ht="21.75" customHeight="1" thickBot="1" x14ac:dyDescent="0.6">
      <c r="A69" s="52">
        <v>1382</v>
      </c>
      <c r="B69" s="55">
        <v>5878247</v>
      </c>
      <c r="C69" s="56">
        <v>236876</v>
      </c>
      <c r="D69" s="55">
        <v>383150</v>
      </c>
      <c r="E69" s="56">
        <v>0</v>
      </c>
      <c r="F69" s="55">
        <v>258031</v>
      </c>
      <c r="G69" s="56">
        <v>0</v>
      </c>
      <c r="H69" s="55">
        <v>0</v>
      </c>
      <c r="I69" s="56">
        <v>0</v>
      </c>
      <c r="J69" s="55">
        <v>0</v>
      </c>
      <c r="K69" s="56">
        <v>0</v>
      </c>
      <c r="L69" s="55">
        <v>0</v>
      </c>
      <c r="M69" s="56">
        <v>131850</v>
      </c>
      <c r="N69" s="65">
        <f t="shared" si="9"/>
        <v>6888154</v>
      </c>
      <c r="O69" s="4">
        <f t="shared" si="11"/>
        <v>1.0513268464292069</v>
      </c>
      <c r="P69" s="4">
        <f t="shared" si="11"/>
        <v>0.96527274060913293</v>
      </c>
      <c r="Q69" s="4">
        <f t="shared" si="11"/>
        <v>0.97444048830111907</v>
      </c>
      <c r="R69" s="4" t="e">
        <f t="shared" si="11"/>
        <v>#DIV/0!</v>
      </c>
      <c r="S69" s="4">
        <f t="shared" si="11"/>
        <v>1.1116371845354518</v>
      </c>
      <c r="T69" s="4" t="e">
        <f t="shared" si="11"/>
        <v>#DIV/0!</v>
      </c>
      <c r="U69" s="4" t="e">
        <f t="shared" si="11"/>
        <v>#DIV/0!</v>
      </c>
      <c r="V69" s="4" t="e">
        <f t="shared" si="11"/>
        <v>#DIV/0!</v>
      </c>
      <c r="W69" s="4" t="e">
        <f t="shared" si="11"/>
        <v>#DIV/0!</v>
      </c>
      <c r="X69" s="4" t="e">
        <f t="shared" si="11"/>
        <v>#DIV/0!</v>
      </c>
      <c r="Y69" s="4" t="e">
        <f t="shared" si="11"/>
        <v>#DIV/0!</v>
      </c>
      <c r="Z69" s="4">
        <f t="shared" si="11"/>
        <v>1.1340179585096501</v>
      </c>
      <c r="AA69" s="4">
        <f t="shared" si="11"/>
        <v>1.0471105608802587</v>
      </c>
    </row>
    <row r="70" spans="1:27" ht="21.75" customHeight="1" thickBot="1" x14ac:dyDescent="0.6">
      <c r="A70" s="52">
        <v>1383</v>
      </c>
      <c r="B70" s="55">
        <v>6123839</v>
      </c>
      <c r="C70" s="56">
        <v>237619</v>
      </c>
      <c r="D70" s="55">
        <v>389359</v>
      </c>
      <c r="E70" s="56">
        <v>0</v>
      </c>
      <c r="F70" s="55">
        <v>277498</v>
      </c>
      <c r="G70" s="56">
        <v>0</v>
      </c>
      <c r="H70" s="55">
        <v>0</v>
      </c>
      <c r="I70" s="56">
        <v>0</v>
      </c>
      <c r="J70" s="55">
        <v>0</v>
      </c>
      <c r="K70" s="56">
        <v>0</v>
      </c>
      <c r="L70" s="55">
        <v>0</v>
      </c>
      <c r="M70" s="56">
        <v>133552</v>
      </c>
      <c r="N70" s="65">
        <f t="shared" si="9"/>
        <v>7161867</v>
      </c>
      <c r="O70" s="4">
        <f t="shared" si="11"/>
        <v>1.0417798027200966</v>
      </c>
      <c r="P70" s="4">
        <f t="shared" si="11"/>
        <v>1.0031366622198956</v>
      </c>
      <c r="Q70" s="4">
        <f t="shared" si="11"/>
        <v>1.0162051415894557</v>
      </c>
      <c r="R70" s="4" t="e">
        <f t="shared" si="11"/>
        <v>#DIV/0!</v>
      </c>
      <c r="S70" s="4">
        <f t="shared" si="11"/>
        <v>1.0754444233444818</v>
      </c>
      <c r="T70" s="4" t="e">
        <f t="shared" si="11"/>
        <v>#DIV/0!</v>
      </c>
      <c r="U70" s="4" t="e">
        <f t="shared" si="11"/>
        <v>#DIV/0!</v>
      </c>
      <c r="V70" s="4" t="e">
        <f t="shared" si="11"/>
        <v>#DIV/0!</v>
      </c>
      <c r="W70" s="4" t="e">
        <f t="shared" si="11"/>
        <v>#DIV/0!</v>
      </c>
      <c r="X70" s="4" t="e">
        <f t="shared" si="11"/>
        <v>#DIV/0!</v>
      </c>
      <c r="Y70" s="4" t="e">
        <f t="shared" si="11"/>
        <v>#DIV/0!</v>
      </c>
      <c r="Z70" s="4">
        <f t="shared" si="11"/>
        <v>1.01290860826697</v>
      </c>
      <c r="AA70" s="4">
        <f t="shared" si="11"/>
        <v>1.0397367712742775</v>
      </c>
    </row>
    <row r="71" spans="1:27" ht="21.75" customHeight="1" thickBot="1" x14ac:dyDescent="0.6">
      <c r="A71" s="52">
        <v>1384</v>
      </c>
      <c r="B71" s="55">
        <v>6417406</v>
      </c>
      <c r="C71" s="56">
        <v>247366</v>
      </c>
      <c r="D71" s="55">
        <v>406114</v>
      </c>
      <c r="E71" s="56">
        <v>0</v>
      </c>
      <c r="F71" s="55">
        <v>280812</v>
      </c>
      <c r="G71" s="56">
        <v>0</v>
      </c>
      <c r="H71" s="55">
        <v>0</v>
      </c>
      <c r="I71" s="56">
        <v>0</v>
      </c>
      <c r="J71" s="55">
        <v>0</v>
      </c>
      <c r="K71" s="56">
        <v>0</v>
      </c>
      <c r="L71" s="55">
        <v>0</v>
      </c>
      <c r="M71" s="56">
        <v>123028</v>
      </c>
      <c r="N71" s="65">
        <f t="shared" si="9"/>
        <v>7474726</v>
      </c>
      <c r="O71" s="4">
        <f t="shared" si="11"/>
        <v>1.0479383928937387</v>
      </c>
      <c r="P71" s="4">
        <f t="shared" si="11"/>
        <v>1.0410194470980856</v>
      </c>
      <c r="Q71" s="4">
        <f t="shared" si="11"/>
        <v>1.0430322658523368</v>
      </c>
      <c r="R71" s="4" t="e">
        <f t="shared" si="11"/>
        <v>#DIV/0!</v>
      </c>
      <c r="S71" s="4">
        <f t="shared" si="11"/>
        <v>1.0119424284138985</v>
      </c>
      <c r="T71" s="4" t="e">
        <f t="shared" si="11"/>
        <v>#DIV/0!</v>
      </c>
      <c r="U71" s="4" t="e">
        <f t="shared" si="11"/>
        <v>#DIV/0!</v>
      </c>
      <c r="V71" s="4" t="e">
        <f t="shared" si="11"/>
        <v>#DIV/0!</v>
      </c>
      <c r="W71" s="4" t="e">
        <f t="shared" si="11"/>
        <v>#DIV/0!</v>
      </c>
      <c r="X71" s="4" t="e">
        <f t="shared" si="11"/>
        <v>#DIV/0!</v>
      </c>
      <c r="Y71" s="4" t="e">
        <f t="shared" si="11"/>
        <v>#DIV/0!</v>
      </c>
      <c r="Z71" s="4">
        <f t="shared" si="11"/>
        <v>0.92119923325745778</v>
      </c>
      <c r="AA71" s="4">
        <f t="shared" si="11"/>
        <v>1.0436840002753471</v>
      </c>
    </row>
    <row r="72" spans="1:27" ht="21.75" customHeight="1" thickBot="1" x14ac:dyDescent="0.6">
      <c r="A72" s="52">
        <v>1385</v>
      </c>
      <c r="B72" s="55">
        <v>6599278</v>
      </c>
      <c r="C72" s="56">
        <v>104149</v>
      </c>
      <c r="D72" s="55">
        <v>371649</v>
      </c>
      <c r="E72" s="56">
        <v>109808</v>
      </c>
      <c r="F72" s="55">
        <v>176956</v>
      </c>
      <c r="G72" s="56">
        <v>0</v>
      </c>
      <c r="H72" s="55">
        <v>0</v>
      </c>
      <c r="I72" s="56">
        <v>0</v>
      </c>
      <c r="J72" s="55">
        <v>0</v>
      </c>
      <c r="K72" s="56">
        <v>0</v>
      </c>
      <c r="L72" s="55">
        <v>0</v>
      </c>
      <c r="M72" s="56">
        <v>150184</v>
      </c>
      <c r="N72" s="65">
        <f t="shared" si="9"/>
        <v>7512024</v>
      </c>
      <c r="O72" s="4">
        <f t="shared" si="11"/>
        <v>1.0283404229060775</v>
      </c>
      <c r="P72" s="4">
        <f t="shared" si="11"/>
        <v>0.42103199307908118</v>
      </c>
      <c r="Q72" s="4">
        <f t="shared" si="11"/>
        <v>0.91513466662070253</v>
      </c>
      <c r="R72" s="4" t="e">
        <f t="shared" si="11"/>
        <v>#DIV/0!</v>
      </c>
      <c r="S72" s="4">
        <f t="shared" si="11"/>
        <v>0.63015825534521319</v>
      </c>
      <c r="T72" s="4" t="e">
        <f t="shared" si="11"/>
        <v>#DIV/0!</v>
      </c>
      <c r="U72" s="4" t="e">
        <f t="shared" si="11"/>
        <v>#DIV/0!</v>
      </c>
      <c r="V72" s="4" t="e">
        <f t="shared" si="11"/>
        <v>#DIV/0!</v>
      </c>
      <c r="W72" s="4" t="e">
        <f t="shared" si="11"/>
        <v>#DIV/0!</v>
      </c>
      <c r="X72" s="4" t="e">
        <f t="shared" si="11"/>
        <v>#DIV/0!</v>
      </c>
      <c r="Y72" s="4" t="e">
        <f t="shared" si="11"/>
        <v>#DIV/0!</v>
      </c>
      <c r="Z72" s="4">
        <f t="shared" si="11"/>
        <v>1.2207302402705076</v>
      </c>
      <c r="AA72" s="4">
        <f t="shared" si="11"/>
        <v>1.0049898819033634</v>
      </c>
    </row>
    <row r="73" spans="1:27" ht="21.75" customHeight="1" thickBot="1" x14ac:dyDescent="0.6">
      <c r="A73" s="52">
        <v>1386</v>
      </c>
      <c r="B73" s="55">
        <v>7445523</v>
      </c>
      <c r="C73" s="56">
        <v>143708</v>
      </c>
      <c r="D73" s="55">
        <v>299234</v>
      </c>
      <c r="E73" s="56">
        <v>126910</v>
      </c>
      <c r="F73" s="55">
        <v>278203</v>
      </c>
      <c r="G73" s="56">
        <v>0</v>
      </c>
      <c r="H73" s="55">
        <v>0</v>
      </c>
      <c r="I73" s="56">
        <v>0</v>
      </c>
      <c r="J73" s="55">
        <v>0</v>
      </c>
      <c r="K73" s="56">
        <v>0</v>
      </c>
      <c r="L73" s="55">
        <v>0</v>
      </c>
      <c r="M73" s="56">
        <v>148914</v>
      </c>
      <c r="N73" s="65">
        <f t="shared" si="9"/>
        <v>8442492</v>
      </c>
      <c r="O73" s="4">
        <f t="shared" si="11"/>
        <v>1.1282329673033928</v>
      </c>
      <c r="P73" s="4">
        <f t="shared" si="11"/>
        <v>1.3798308193069544</v>
      </c>
      <c r="Q73" s="4">
        <f t="shared" si="11"/>
        <v>0.80515217315262522</v>
      </c>
      <c r="R73" s="4">
        <f t="shared" si="11"/>
        <v>1.1557445723444557</v>
      </c>
      <c r="S73" s="4">
        <f t="shared" si="11"/>
        <v>1.5721591808133095</v>
      </c>
      <c r="T73" s="4" t="e">
        <f t="shared" si="11"/>
        <v>#DIV/0!</v>
      </c>
      <c r="U73" s="4" t="e">
        <f t="shared" si="11"/>
        <v>#DIV/0!</v>
      </c>
      <c r="V73" s="4" t="e">
        <f t="shared" si="11"/>
        <v>#DIV/0!</v>
      </c>
      <c r="W73" s="4" t="e">
        <f t="shared" si="11"/>
        <v>#DIV/0!</v>
      </c>
      <c r="X73" s="4" t="e">
        <f t="shared" si="11"/>
        <v>#DIV/0!</v>
      </c>
      <c r="Y73" s="4" t="e">
        <f t="shared" si="11"/>
        <v>#DIV/0!</v>
      </c>
      <c r="Z73" s="4">
        <f t="shared" si="11"/>
        <v>0.9915437063868322</v>
      </c>
      <c r="AA73" s="4">
        <f t="shared" si="11"/>
        <v>1.123863821521337</v>
      </c>
    </row>
    <row r="74" spans="1:27" ht="21.75" customHeight="1" thickBot="1" x14ac:dyDescent="0.6">
      <c r="A74" s="52">
        <v>1387</v>
      </c>
      <c r="B74" s="55">
        <v>7845992</v>
      </c>
      <c r="C74" s="56">
        <v>167242</v>
      </c>
      <c r="D74" s="55">
        <v>337111</v>
      </c>
      <c r="E74" s="56">
        <v>107172</v>
      </c>
      <c r="F74" s="55">
        <v>378284</v>
      </c>
      <c r="G74" s="56">
        <v>0</v>
      </c>
      <c r="H74" s="55">
        <v>107580</v>
      </c>
      <c r="I74" s="56">
        <v>13748</v>
      </c>
      <c r="J74" s="55">
        <v>0</v>
      </c>
      <c r="K74" s="56">
        <v>0</v>
      </c>
      <c r="L74" s="55">
        <v>179263</v>
      </c>
      <c r="M74" s="56">
        <v>137179</v>
      </c>
      <c r="N74" s="65">
        <f t="shared" si="9"/>
        <v>9273571</v>
      </c>
      <c r="O74" s="4">
        <f t="shared" si="11"/>
        <v>1.0537865506560116</v>
      </c>
      <c r="P74" s="4">
        <f t="shared" si="11"/>
        <v>1.1637626297770478</v>
      </c>
      <c r="Q74" s="4">
        <f t="shared" si="11"/>
        <v>1.1265798672610732</v>
      </c>
      <c r="R74" s="4">
        <f t="shared" si="11"/>
        <v>0.84447246079899141</v>
      </c>
      <c r="S74" s="4">
        <f t="shared" si="11"/>
        <v>1.3597409086170889</v>
      </c>
      <c r="T74" s="4" t="e">
        <f t="shared" si="11"/>
        <v>#DIV/0!</v>
      </c>
      <c r="U74" s="4" t="e">
        <f t="shared" si="11"/>
        <v>#DIV/0!</v>
      </c>
      <c r="V74" s="4" t="e">
        <f t="shared" si="11"/>
        <v>#DIV/0!</v>
      </c>
      <c r="W74" s="4" t="e">
        <f t="shared" si="11"/>
        <v>#DIV/0!</v>
      </c>
      <c r="X74" s="4" t="e">
        <f t="shared" si="11"/>
        <v>#DIV/0!</v>
      </c>
      <c r="Y74" s="4" t="e">
        <f t="shared" si="11"/>
        <v>#DIV/0!</v>
      </c>
      <c r="Z74" s="4">
        <f t="shared" si="11"/>
        <v>0.92119612662342021</v>
      </c>
      <c r="AA74" s="4">
        <f t="shared" si="11"/>
        <v>1.0984400103666074</v>
      </c>
    </row>
    <row r="75" spans="1:27" ht="21.75" customHeight="1" thickBot="1" x14ac:dyDescent="0.6">
      <c r="A75" s="52">
        <v>1388</v>
      </c>
      <c r="B75" s="55">
        <v>8143720</v>
      </c>
      <c r="C75" s="56">
        <v>313138</v>
      </c>
      <c r="D75" s="55">
        <v>396939</v>
      </c>
      <c r="E75" s="56">
        <v>171799</v>
      </c>
      <c r="F75" s="55">
        <v>509302</v>
      </c>
      <c r="G75" s="56">
        <v>0</v>
      </c>
      <c r="H75" s="55">
        <v>107198</v>
      </c>
      <c r="I75" s="56">
        <v>20680</v>
      </c>
      <c r="J75" s="55">
        <v>0</v>
      </c>
      <c r="K75" s="56">
        <v>0</v>
      </c>
      <c r="L75" s="55">
        <v>216015</v>
      </c>
      <c r="M75" s="56">
        <v>166629</v>
      </c>
      <c r="N75" s="65">
        <f t="shared" si="9"/>
        <v>10045420</v>
      </c>
      <c r="O75" s="4">
        <f t="shared" si="11"/>
        <v>1.0379465082299344</v>
      </c>
      <c r="P75" s="4">
        <f t="shared" si="11"/>
        <v>1.8723645974097416</v>
      </c>
      <c r="Q75" s="4">
        <f t="shared" si="11"/>
        <v>1.1774727018697106</v>
      </c>
      <c r="R75" s="4">
        <f t="shared" si="11"/>
        <v>1.6030213115365954</v>
      </c>
      <c r="S75" s="4">
        <f t="shared" si="11"/>
        <v>1.3463482462911462</v>
      </c>
      <c r="T75" s="4" t="e">
        <f t="shared" si="11"/>
        <v>#DIV/0!</v>
      </c>
      <c r="U75" s="4">
        <f t="shared" si="11"/>
        <v>0.99644915411786572</v>
      </c>
      <c r="V75" s="4">
        <f t="shared" si="11"/>
        <v>1.5042187954611579</v>
      </c>
      <c r="W75" s="4" t="e">
        <f t="shared" si="11"/>
        <v>#DIV/0!</v>
      </c>
      <c r="X75" s="4" t="e">
        <f t="shared" si="11"/>
        <v>#DIV/0!</v>
      </c>
      <c r="Y75" s="4">
        <f t="shared" si="11"/>
        <v>1.2050172093516229</v>
      </c>
      <c r="Z75" s="4">
        <f t="shared" si="11"/>
        <v>1.2146830054162809</v>
      </c>
      <c r="AA75" s="4">
        <f t="shared" si="11"/>
        <v>1.0832310444380056</v>
      </c>
    </row>
    <row r="76" spans="1:27" ht="21.75" customHeight="1" thickBot="1" x14ac:dyDescent="0.6">
      <c r="A76" s="52">
        <v>1389</v>
      </c>
      <c r="B76" s="55">
        <v>8457866</v>
      </c>
      <c r="C76" s="56">
        <v>386012</v>
      </c>
      <c r="D76" s="55">
        <v>437276</v>
      </c>
      <c r="E76" s="56">
        <v>205628</v>
      </c>
      <c r="F76" s="55">
        <v>604839</v>
      </c>
      <c r="G76" s="56">
        <v>114646</v>
      </c>
      <c r="H76" s="55">
        <v>87178</v>
      </c>
      <c r="I76" s="56">
        <v>24427</v>
      </c>
      <c r="J76" s="55">
        <v>0</v>
      </c>
      <c r="K76" s="56">
        <v>0</v>
      </c>
      <c r="L76" s="55">
        <v>205889</v>
      </c>
      <c r="M76" s="56">
        <v>161549</v>
      </c>
      <c r="N76" s="65">
        <f t="shared" si="9"/>
        <v>10685310</v>
      </c>
      <c r="O76" s="4">
        <f t="shared" si="11"/>
        <v>1.0385752457108053</v>
      </c>
      <c r="P76" s="4">
        <f t="shared" si="11"/>
        <v>1.2327216754274473</v>
      </c>
      <c r="Q76" s="4">
        <f t="shared" si="11"/>
        <v>1.1016201481839778</v>
      </c>
      <c r="R76" s="4">
        <f t="shared" si="11"/>
        <v>1.1969103429007153</v>
      </c>
      <c r="S76" s="4">
        <f t="shared" si="11"/>
        <v>1.1875841838437704</v>
      </c>
      <c r="T76" s="4" t="e">
        <f t="shared" si="11"/>
        <v>#DIV/0!</v>
      </c>
      <c r="U76" s="4">
        <f t="shared" si="11"/>
        <v>0.81324278438030562</v>
      </c>
      <c r="V76" s="4">
        <f t="shared" si="11"/>
        <v>1.1811895551257254</v>
      </c>
      <c r="W76" s="4" t="e">
        <f t="shared" si="11"/>
        <v>#DIV/0!</v>
      </c>
      <c r="X76" s="4" t="e">
        <f t="shared" si="11"/>
        <v>#DIV/0!</v>
      </c>
      <c r="Y76" s="4">
        <f t="shared" si="11"/>
        <v>0.95312362567414299</v>
      </c>
      <c r="Z76" s="4">
        <f t="shared" si="11"/>
        <v>0.96951310996285156</v>
      </c>
      <c r="AA76" s="4">
        <f t="shared" si="11"/>
        <v>1.0636996760712842</v>
      </c>
    </row>
    <row r="77" spans="1:27" s="1" customFormat="1" ht="21.75" customHeight="1" thickBot="1" x14ac:dyDescent="0.6">
      <c r="A77" s="25" t="s">
        <v>76</v>
      </c>
      <c r="B77" s="69">
        <f>GEOMEAN(O68:O76)-1</f>
        <v>5.2207653144523913E-2</v>
      </c>
      <c r="C77" s="69">
        <f>GEOMEAN(P68:P76)-1</f>
        <v>5.7020996402132429E-2</v>
      </c>
      <c r="D77" s="69">
        <f>GEOMEAN(Q68:Q76)-1</f>
        <v>1.5100665830527271E-2</v>
      </c>
      <c r="E77" s="69">
        <f>GEOMEAN(R73:R76)-1</f>
        <v>0.16980121331877696</v>
      </c>
      <c r="F77" s="69">
        <f>GEOMEAN(S68:S76)-1</f>
        <v>8.1603839714097903E-2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f>GEOMEAN(Y75:Y76)-1</f>
        <v>7.1695092634540547E-2</v>
      </c>
      <c r="M77" s="69">
        <f>GEOMEAN(Z68:Z76)-1</f>
        <v>6.3285587680550703E-2</v>
      </c>
      <c r="N77" s="69">
        <f>GEOMEAN(AA68:AA76)-1</f>
        <v>5.9381793894651258E-2</v>
      </c>
    </row>
    <row r="78" spans="1:27" ht="21.75" customHeight="1" x14ac:dyDescent="0.45">
      <c r="N78" s="44"/>
    </row>
    <row r="79" spans="1:27" ht="21.75" customHeight="1" x14ac:dyDescent="0.45">
      <c r="N79" s="44"/>
    </row>
    <row r="80" spans="1:27" ht="21.75" customHeight="1" x14ac:dyDescent="0.45">
      <c r="N80" s="44"/>
    </row>
    <row r="81" spans="1:27" ht="24.75" thickBot="1" x14ac:dyDescent="0.5">
      <c r="A81" s="132" t="s">
        <v>156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</row>
    <row r="82" spans="1:27" ht="63.75" thickBot="1" x14ac:dyDescent="0.5">
      <c r="A82" s="57" t="s">
        <v>3</v>
      </c>
      <c r="B82" s="58" t="s">
        <v>15</v>
      </c>
      <c r="C82" s="57" t="s">
        <v>0</v>
      </c>
      <c r="D82" s="58" t="s">
        <v>37</v>
      </c>
      <c r="E82" s="57" t="s">
        <v>21</v>
      </c>
      <c r="F82" s="57" t="s">
        <v>14</v>
      </c>
      <c r="G82" s="58" t="s">
        <v>23</v>
      </c>
      <c r="H82" s="58" t="s">
        <v>61</v>
      </c>
      <c r="I82" s="58" t="s">
        <v>62</v>
      </c>
      <c r="J82" s="58" t="s">
        <v>63</v>
      </c>
      <c r="K82" s="58" t="s">
        <v>75</v>
      </c>
      <c r="L82" s="58" t="s">
        <v>22</v>
      </c>
      <c r="M82" s="58" t="s">
        <v>1</v>
      </c>
      <c r="N82" s="58" t="s">
        <v>2</v>
      </c>
    </row>
    <row r="83" spans="1:27" ht="21.75" customHeight="1" thickBot="1" x14ac:dyDescent="0.6">
      <c r="A83" s="52">
        <v>1390</v>
      </c>
      <c r="B83" s="55">
        <v>8644429</v>
      </c>
      <c r="C83" s="56">
        <v>446182</v>
      </c>
      <c r="D83" s="55">
        <v>604325</v>
      </c>
      <c r="E83" s="56">
        <v>356745</v>
      </c>
      <c r="F83" s="55">
        <v>727169</v>
      </c>
      <c r="G83" s="56">
        <v>337571</v>
      </c>
      <c r="H83" s="55">
        <v>73207</v>
      </c>
      <c r="I83" s="56">
        <v>27590</v>
      </c>
      <c r="J83" s="55">
        <v>0</v>
      </c>
      <c r="K83" s="56">
        <v>159</v>
      </c>
      <c r="L83" s="55">
        <v>205865</v>
      </c>
      <c r="M83" s="56">
        <v>174644</v>
      </c>
      <c r="N83" s="65">
        <f t="shared" si="9"/>
        <v>11597886</v>
      </c>
      <c r="O83" s="4">
        <f t="shared" ref="O83:AA83" si="12">B83/B76</f>
        <v>1.0220579280872977</v>
      </c>
      <c r="P83" s="4">
        <f t="shared" si="12"/>
        <v>1.1558759831300582</v>
      </c>
      <c r="Q83" s="4">
        <f t="shared" si="12"/>
        <v>1.3820218809173155</v>
      </c>
      <c r="R83" s="4">
        <f t="shared" si="12"/>
        <v>1.7349047795047368</v>
      </c>
      <c r="S83" s="4">
        <f t="shared" si="12"/>
        <v>1.2022521695856252</v>
      </c>
      <c r="T83" s="4">
        <f t="shared" si="12"/>
        <v>2.9444638277829145</v>
      </c>
      <c r="U83" s="4">
        <f t="shared" si="12"/>
        <v>0.83974167794627086</v>
      </c>
      <c r="V83" s="4">
        <f t="shared" si="12"/>
        <v>1.129487861792279</v>
      </c>
      <c r="W83" s="4" t="e">
        <f t="shared" si="12"/>
        <v>#DIV/0!</v>
      </c>
      <c r="X83" s="4" t="e">
        <f t="shared" si="12"/>
        <v>#DIV/0!</v>
      </c>
      <c r="Y83" s="4">
        <f t="shared" si="12"/>
        <v>0.99988343233489885</v>
      </c>
      <c r="Z83" s="4">
        <f t="shared" si="12"/>
        <v>1.0810589975796816</v>
      </c>
      <c r="AA83" s="4">
        <f t="shared" si="12"/>
        <v>1.0854047285478849</v>
      </c>
    </row>
    <row r="84" spans="1:27" ht="21.75" customHeight="1" thickBot="1" x14ac:dyDescent="0.6">
      <c r="A84" s="52">
        <v>1391</v>
      </c>
      <c r="B84" s="55">
        <v>8805936</v>
      </c>
      <c r="C84" s="56">
        <v>543553</v>
      </c>
      <c r="D84" s="59">
        <v>722428</v>
      </c>
      <c r="E84" s="56">
        <v>461475</v>
      </c>
      <c r="F84" s="55">
        <v>866540</v>
      </c>
      <c r="G84" s="56">
        <v>481255</v>
      </c>
      <c r="H84" s="55">
        <v>70293</v>
      </c>
      <c r="I84" s="56">
        <v>29433</v>
      </c>
      <c r="J84" s="55">
        <v>934</v>
      </c>
      <c r="K84" s="56">
        <v>2363</v>
      </c>
      <c r="L84" s="55">
        <v>110360</v>
      </c>
      <c r="M84" s="56">
        <v>192113</v>
      </c>
      <c r="N84" s="65">
        <f t="shared" si="9"/>
        <v>12286683</v>
      </c>
      <c r="O84" s="4">
        <f t="shared" ref="O84:AA93" si="13">B84/B83</f>
        <v>1.0186833624291436</v>
      </c>
      <c r="P84" s="4">
        <f t="shared" si="13"/>
        <v>1.2182315736627654</v>
      </c>
      <c r="Q84" s="4">
        <f t="shared" si="13"/>
        <v>1.1954296115500764</v>
      </c>
      <c r="R84" s="4">
        <f t="shared" si="13"/>
        <v>1.293571038136484</v>
      </c>
      <c r="S84" s="4">
        <f t="shared" si="13"/>
        <v>1.19166246085848</v>
      </c>
      <c r="T84" s="4">
        <f t="shared" si="13"/>
        <v>1.4256408281517075</v>
      </c>
      <c r="U84" s="4">
        <f t="shared" si="13"/>
        <v>0.96019506331361759</v>
      </c>
      <c r="V84" s="4">
        <f t="shared" si="13"/>
        <v>1.0667995650598043</v>
      </c>
      <c r="W84" s="4" t="e">
        <f t="shared" si="13"/>
        <v>#DIV/0!</v>
      </c>
      <c r="X84" s="4">
        <f t="shared" si="13"/>
        <v>14.861635220125786</v>
      </c>
      <c r="Y84" s="4">
        <f t="shared" si="13"/>
        <v>0.53607946955529107</v>
      </c>
      <c r="Z84" s="4">
        <f t="shared" si="13"/>
        <v>1.1000263392959391</v>
      </c>
      <c r="AA84" s="4">
        <f t="shared" si="13"/>
        <v>1.059389875016878</v>
      </c>
    </row>
    <row r="85" spans="1:27" ht="21.75" customHeight="1" thickBot="1" x14ac:dyDescent="0.6">
      <c r="A85" s="52">
        <v>1392</v>
      </c>
      <c r="B85" s="55">
        <v>8882535</v>
      </c>
      <c r="C85" s="56">
        <v>611516</v>
      </c>
      <c r="D85" s="59">
        <v>771650</v>
      </c>
      <c r="E85" s="56">
        <v>556080</v>
      </c>
      <c r="F85" s="55">
        <v>969083</v>
      </c>
      <c r="G85" s="56">
        <v>613622</v>
      </c>
      <c r="H85" s="55">
        <v>63476</v>
      </c>
      <c r="I85" s="56">
        <v>30425</v>
      </c>
      <c r="J85" s="55">
        <v>778</v>
      </c>
      <c r="K85" s="56">
        <v>3097</v>
      </c>
      <c r="L85" s="55">
        <v>130740</v>
      </c>
      <c r="M85" s="56">
        <v>175045</v>
      </c>
      <c r="N85" s="65">
        <f t="shared" si="9"/>
        <v>12808047</v>
      </c>
      <c r="O85" s="4">
        <f t="shared" si="13"/>
        <v>1.0086985642412118</v>
      </c>
      <c r="P85" s="4">
        <f t="shared" si="13"/>
        <v>1.1250347252245871</v>
      </c>
      <c r="Q85" s="4">
        <f t="shared" si="13"/>
        <v>1.0681341254768641</v>
      </c>
      <c r="R85" s="4">
        <f t="shared" si="13"/>
        <v>1.2050056882821387</v>
      </c>
      <c r="S85" s="4">
        <f t="shared" si="13"/>
        <v>1.118336141436056</v>
      </c>
      <c r="T85" s="4">
        <f t="shared" si="13"/>
        <v>1.2750454540732044</v>
      </c>
      <c r="U85" s="4">
        <f t="shared" si="13"/>
        <v>0.90302021538417765</v>
      </c>
      <c r="V85" s="4">
        <f t="shared" si="13"/>
        <v>1.0337036659531817</v>
      </c>
      <c r="W85" s="4">
        <f t="shared" si="13"/>
        <v>0.83297644539614557</v>
      </c>
      <c r="X85" s="4">
        <f t="shared" si="13"/>
        <v>1.3106220905628438</v>
      </c>
      <c r="Y85" s="4">
        <f t="shared" si="13"/>
        <v>1.1846683581007611</v>
      </c>
      <c r="Z85" s="4">
        <f t="shared" si="13"/>
        <v>0.91115645479483431</v>
      </c>
      <c r="AA85" s="4">
        <f t="shared" si="13"/>
        <v>1.0424332588380445</v>
      </c>
    </row>
    <row r="86" spans="1:27" ht="21.75" customHeight="1" thickBot="1" x14ac:dyDescent="0.6">
      <c r="A86" s="52">
        <v>1393</v>
      </c>
      <c r="B86" s="55">
        <v>9256358</v>
      </c>
      <c r="C86" s="56">
        <v>650003</v>
      </c>
      <c r="D86" s="59">
        <v>783984</v>
      </c>
      <c r="E86" s="56">
        <v>517963</v>
      </c>
      <c r="F86" s="55">
        <v>1059544</v>
      </c>
      <c r="G86" s="56">
        <v>665501</v>
      </c>
      <c r="H86" s="55">
        <v>55464</v>
      </c>
      <c r="I86" s="56">
        <v>31472</v>
      </c>
      <c r="J86" s="55">
        <v>18910</v>
      </c>
      <c r="K86" s="56">
        <v>3240</v>
      </c>
      <c r="L86" s="55">
        <v>133578</v>
      </c>
      <c r="M86" s="56">
        <v>168481</v>
      </c>
      <c r="N86" s="65">
        <f t="shared" si="9"/>
        <v>13344498</v>
      </c>
      <c r="O86" s="4">
        <f t="shared" si="13"/>
        <v>1.0420851705059422</v>
      </c>
      <c r="P86" s="4">
        <f t="shared" si="13"/>
        <v>1.0629370286304856</v>
      </c>
      <c r="Q86" s="4">
        <f t="shared" si="13"/>
        <v>1.0159839305384566</v>
      </c>
      <c r="R86" s="4">
        <f t="shared" si="13"/>
        <v>0.93145410732268741</v>
      </c>
      <c r="S86" s="4">
        <f t="shared" si="13"/>
        <v>1.0933470094924789</v>
      </c>
      <c r="T86" s="4">
        <f t="shared" si="13"/>
        <v>1.0845455345473272</v>
      </c>
      <c r="U86" s="4">
        <f t="shared" si="13"/>
        <v>0.87377906610372424</v>
      </c>
      <c r="V86" s="4">
        <f t="shared" si="13"/>
        <v>1.0344124897288414</v>
      </c>
      <c r="W86" s="4">
        <f t="shared" si="13"/>
        <v>24.305912596401029</v>
      </c>
      <c r="X86" s="4">
        <f t="shared" si="13"/>
        <v>1.0461737164998386</v>
      </c>
      <c r="Y86" s="4">
        <f t="shared" si="13"/>
        <v>1.0217072051399725</v>
      </c>
      <c r="Z86" s="4">
        <f t="shared" si="13"/>
        <v>0.9625010711531321</v>
      </c>
      <c r="AA86" s="4">
        <f t="shared" si="13"/>
        <v>1.0418839031430787</v>
      </c>
    </row>
    <row r="87" spans="1:27" ht="21.75" customHeight="1" thickBot="1" x14ac:dyDescent="0.6">
      <c r="A87" s="52">
        <v>1394</v>
      </c>
      <c r="B87" s="55">
        <v>9425071</v>
      </c>
      <c r="C87" s="56">
        <v>672049</v>
      </c>
      <c r="D87" s="59">
        <v>812916</v>
      </c>
      <c r="E87" s="56">
        <v>419318</v>
      </c>
      <c r="F87" s="55">
        <v>1010045</v>
      </c>
      <c r="G87" s="56">
        <v>922017</v>
      </c>
      <c r="H87" s="55">
        <v>51678</v>
      </c>
      <c r="I87" s="56">
        <v>31837</v>
      </c>
      <c r="J87" s="55">
        <v>28449</v>
      </c>
      <c r="K87" s="56">
        <v>3325</v>
      </c>
      <c r="L87" s="55">
        <v>143391</v>
      </c>
      <c r="M87" s="56">
        <v>191630</v>
      </c>
      <c r="N87" s="65">
        <f t="shared" si="9"/>
        <v>13711726</v>
      </c>
      <c r="O87" s="4">
        <f t="shared" si="13"/>
        <v>1.0182267150859983</v>
      </c>
      <c r="P87" s="4">
        <f t="shared" si="13"/>
        <v>1.0339167665380007</v>
      </c>
      <c r="Q87" s="4">
        <f t="shared" si="13"/>
        <v>1.0369038143635585</v>
      </c>
      <c r="R87" s="4">
        <f t="shared" si="13"/>
        <v>0.80955203363946848</v>
      </c>
      <c r="S87" s="4">
        <f t="shared" si="13"/>
        <v>0.9532827329492688</v>
      </c>
      <c r="T87" s="4">
        <f t="shared" si="13"/>
        <v>1.3854479557506301</v>
      </c>
      <c r="U87" s="4">
        <f t="shared" si="13"/>
        <v>0.93173950670705319</v>
      </c>
      <c r="V87" s="4">
        <f t="shared" si="13"/>
        <v>1.0115976105744788</v>
      </c>
      <c r="W87" s="4">
        <f t="shared" si="13"/>
        <v>1.50444209413009</v>
      </c>
      <c r="X87" s="4">
        <f t="shared" si="13"/>
        <v>1.0262345679012346</v>
      </c>
      <c r="Y87" s="4">
        <f t="shared" si="13"/>
        <v>1.0734626959529263</v>
      </c>
      <c r="Z87" s="4">
        <f t="shared" si="13"/>
        <v>1.1373982822988942</v>
      </c>
      <c r="AA87" s="4">
        <f t="shared" si="13"/>
        <v>1.02751905691769</v>
      </c>
    </row>
    <row r="88" spans="1:27" ht="21.75" customHeight="1" thickBot="1" x14ac:dyDescent="0.6">
      <c r="A88" s="52">
        <v>1395</v>
      </c>
      <c r="B88" s="55">
        <v>9408019</v>
      </c>
      <c r="C88" s="56">
        <v>704667</v>
      </c>
      <c r="D88" s="59">
        <v>862348</v>
      </c>
      <c r="E88" s="56">
        <v>368321</v>
      </c>
      <c r="F88" s="55">
        <v>977048</v>
      </c>
      <c r="G88" s="56">
        <v>988201</v>
      </c>
      <c r="H88" s="55">
        <v>50043</v>
      </c>
      <c r="I88" s="56">
        <v>31483</v>
      </c>
      <c r="J88" s="55">
        <v>35633</v>
      </c>
      <c r="K88" s="56">
        <v>3255</v>
      </c>
      <c r="L88" s="55">
        <v>145827</v>
      </c>
      <c r="M88" s="56">
        <v>204775</v>
      </c>
      <c r="N88" s="65">
        <f t="shared" si="9"/>
        <v>13779620</v>
      </c>
      <c r="O88" s="4">
        <f t="shared" si="13"/>
        <v>0.99819078285988505</v>
      </c>
      <c r="P88" s="4">
        <f t="shared" si="13"/>
        <v>1.0485351514547303</v>
      </c>
      <c r="Q88" s="4">
        <f t="shared" si="13"/>
        <v>1.0608082507909797</v>
      </c>
      <c r="R88" s="4">
        <f t="shared" si="13"/>
        <v>0.87838108547689342</v>
      </c>
      <c r="S88" s="4">
        <f t="shared" si="13"/>
        <v>0.96733115851273954</v>
      </c>
      <c r="T88" s="4">
        <f t="shared" si="13"/>
        <v>1.0717817567355048</v>
      </c>
      <c r="U88" s="4">
        <f t="shared" si="13"/>
        <v>0.96836177870660634</v>
      </c>
      <c r="V88" s="4">
        <f t="shared" si="13"/>
        <v>0.98888086189025348</v>
      </c>
      <c r="W88" s="4">
        <f t="shared" si="13"/>
        <v>1.2525220570143063</v>
      </c>
      <c r="X88" s="4">
        <f t="shared" si="13"/>
        <v>0.97894736842105268</v>
      </c>
      <c r="Y88" s="4">
        <f t="shared" si="13"/>
        <v>1.016988513923468</v>
      </c>
      <c r="Z88" s="4">
        <f t="shared" si="13"/>
        <v>1.0685957313573031</v>
      </c>
      <c r="AA88" s="4">
        <f t="shared" si="13"/>
        <v>1.0049515283488015</v>
      </c>
    </row>
    <row r="89" spans="1:27" ht="21.75" customHeight="1" thickBot="1" x14ac:dyDescent="0.6">
      <c r="A89" s="52">
        <v>1396</v>
      </c>
      <c r="B89" s="55">
        <v>9608020</v>
      </c>
      <c r="C89" s="56">
        <v>752748</v>
      </c>
      <c r="D89" s="55">
        <v>876567</v>
      </c>
      <c r="E89" s="56">
        <v>336716</v>
      </c>
      <c r="F89" s="55">
        <v>955469</v>
      </c>
      <c r="G89" s="56">
        <v>970529</v>
      </c>
      <c r="H89" s="55">
        <v>47326</v>
      </c>
      <c r="I89" s="56">
        <v>33128</v>
      </c>
      <c r="J89" s="55">
        <v>44654</v>
      </c>
      <c r="K89" s="56">
        <v>3313</v>
      </c>
      <c r="L89" s="55">
        <v>141452</v>
      </c>
      <c r="M89" s="56">
        <v>213032</v>
      </c>
      <c r="N89" s="65">
        <f t="shared" si="9"/>
        <v>13982954</v>
      </c>
      <c r="O89" s="4">
        <f t="shared" si="13"/>
        <v>1.0212585667609728</v>
      </c>
      <c r="P89" s="4">
        <f t="shared" si="13"/>
        <v>1.0682322288400052</v>
      </c>
      <c r="Q89" s="4">
        <f t="shared" si="13"/>
        <v>1.0164887029366334</v>
      </c>
      <c r="R89" s="4">
        <f t="shared" si="13"/>
        <v>0.91419169691654834</v>
      </c>
      <c r="S89" s="4">
        <f t="shared" si="13"/>
        <v>0.97791408405728275</v>
      </c>
      <c r="T89" s="4">
        <f t="shared" si="13"/>
        <v>0.9821169984648872</v>
      </c>
      <c r="U89" s="4">
        <f t="shared" si="13"/>
        <v>0.94570669224466963</v>
      </c>
      <c r="V89" s="4">
        <f t="shared" si="13"/>
        <v>1.0522504208620524</v>
      </c>
      <c r="W89" s="4">
        <f t="shared" si="13"/>
        <v>1.2531642017231219</v>
      </c>
      <c r="X89" s="4">
        <f t="shared" si="13"/>
        <v>1.0178187403993855</v>
      </c>
      <c r="Y89" s="4">
        <f t="shared" si="13"/>
        <v>0.96999869708627351</v>
      </c>
      <c r="Z89" s="4">
        <f t="shared" si="13"/>
        <v>1.0403223049688683</v>
      </c>
      <c r="AA89" s="4">
        <f t="shared" si="13"/>
        <v>1.0147561398645246</v>
      </c>
    </row>
    <row r="90" spans="1:27" ht="21.75" customHeight="1" thickBot="1" x14ac:dyDescent="0.6">
      <c r="A90" s="52">
        <v>1397</v>
      </c>
      <c r="B90" s="55">
        <v>9605188</v>
      </c>
      <c r="C90" s="56">
        <v>806445</v>
      </c>
      <c r="D90" s="55">
        <v>961991</v>
      </c>
      <c r="E90" s="56">
        <v>320325</v>
      </c>
      <c r="F90" s="55">
        <v>942040</v>
      </c>
      <c r="G90" s="56">
        <v>809753</v>
      </c>
      <c r="H90" s="55">
        <v>46031</v>
      </c>
      <c r="I90" s="56">
        <v>34034</v>
      </c>
      <c r="J90" s="55">
        <v>107331</v>
      </c>
      <c r="K90" s="56">
        <v>3216</v>
      </c>
      <c r="L90" s="55">
        <v>145974</v>
      </c>
      <c r="M90" s="56">
        <v>246865</v>
      </c>
      <c r="N90" s="65">
        <f t="shared" si="9"/>
        <v>14029193</v>
      </c>
      <c r="O90" s="4">
        <f t="shared" si="13"/>
        <v>0.99970524624220181</v>
      </c>
      <c r="P90" s="4">
        <f t="shared" si="13"/>
        <v>1.0713346299159878</v>
      </c>
      <c r="Q90" s="4">
        <f t="shared" si="13"/>
        <v>1.0974529043415961</v>
      </c>
      <c r="R90" s="4">
        <f t="shared" si="13"/>
        <v>0.95132099454733365</v>
      </c>
      <c r="S90" s="4">
        <f t="shared" si="13"/>
        <v>0.98594512223839814</v>
      </c>
      <c r="T90" s="4">
        <f t="shared" si="13"/>
        <v>0.83434188983533719</v>
      </c>
      <c r="U90" s="4">
        <f t="shared" si="13"/>
        <v>0.97263660567130117</v>
      </c>
      <c r="V90" s="4">
        <f t="shared" si="13"/>
        <v>1.0273484665539725</v>
      </c>
      <c r="W90" s="4">
        <f t="shared" si="13"/>
        <v>2.4036144578313254</v>
      </c>
      <c r="X90" s="4">
        <f t="shared" si="13"/>
        <v>0.97072140054331424</v>
      </c>
      <c r="Y90" s="4">
        <f t="shared" si="13"/>
        <v>1.031968441591494</v>
      </c>
      <c r="Z90" s="4">
        <f t="shared" si="13"/>
        <v>1.1588165158286079</v>
      </c>
      <c r="AA90" s="4">
        <f t="shared" si="13"/>
        <v>1.0033068119940893</v>
      </c>
    </row>
    <row r="91" spans="1:27" ht="21.75" customHeight="1" thickBot="1" x14ac:dyDescent="0.6">
      <c r="A91" s="52">
        <v>1398</v>
      </c>
      <c r="B91" s="55">
        <v>9926267</v>
      </c>
      <c r="C91" s="56">
        <v>750439</v>
      </c>
      <c r="D91" s="55">
        <v>1081424</v>
      </c>
      <c r="E91" s="56">
        <v>295567</v>
      </c>
      <c r="F91" s="55">
        <v>910951</v>
      </c>
      <c r="G91" s="56">
        <v>831406</v>
      </c>
      <c r="H91" s="55">
        <v>44486</v>
      </c>
      <c r="I91" s="56">
        <v>31234</v>
      </c>
      <c r="J91" s="55">
        <v>121854</v>
      </c>
      <c r="K91" s="56">
        <v>3091</v>
      </c>
      <c r="L91" s="55">
        <v>150599</v>
      </c>
      <c r="M91" s="56">
        <v>225942</v>
      </c>
      <c r="N91" s="65">
        <f t="shared" si="9"/>
        <v>14373260</v>
      </c>
      <c r="O91" s="4">
        <f t="shared" si="13"/>
        <v>1.0334276642997513</v>
      </c>
      <c r="P91" s="4">
        <f t="shared" si="13"/>
        <v>0.93055199052632231</v>
      </c>
      <c r="Q91" s="4">
        <f t="shared" si="13"/>
        <v>1.1241518891548881</v>
      </c>
      <c r="R91" s="4">
        <f t="shared" si="13"/>
        <v>0.92270974791227656</v>
      </c>
      <c r="S91" s="4">
        <f t="shared" si="13"/>
        <v>0.96699821663623631</v>
      </c>
      <c r="T91" s="4">
        <f t="shared" si="13"/>
        <v>1.0267402528919312</v>
      </c>
      <c r="U91" s="4">
        <f t="shared" si="13"/>
        <v>0.96643566292281291</v>
      </c>
      <c r="V91" s="4">
        <f t="shared" si="13"/>
        <v>0.91772932949403541</v>
      </c>
      <c r="W91" s="4">
        <f t="shared" si="13"/>
        <v>1.135310394946474</v>
      </c>
      <c r="X91" s="4">
        <f t="shared" si="13"/>
        <v>0.96113184079601988</v>
      </c>
      <c r="Y91" s="4">
        <f t="shared" si="13"/>
        <v>1.0316837244988835</v>
      </c>
      <c r="Z91" s="4">
        <f t="shared" si="13"/>
        <v>0.91524517448808052</v>
      </c>
      <c r="AA91" s="4">
        <f t="shared" si="13"/>
        <v>1.024525074250529</v>
      </c>
    </row>
    <row r="92" spans="1:27" ht="21.75" customHeight="1" thickBot="1" x14ac:dyDescent="0.6">
      <c r="A92" s="52">
        <v>1399</v>
      </c>
      <c r="B92" s="55">
        <v>10078073</v>
      </c>
      <c r="C92" s="56">
        <v>728480</v>
      </c>
      <c r="D92" s="55">
        <v>1186661</v>
      </c>
      <c r="E92" s="56">
        <v>272633</v>
      </c>
      <c r="F92" s="55">
        <v>893259</v>
      </c>
      <c r="G92" s="56">
        <v>835779</v>
      </c>
      <c r="H92" s="55">
        <v>42565</v>
      </c>
      <c r="I92" s="56">
        <v>28610</v>
      </c>
      <c r="J92" s="55">
        <v>142758</v>
      </c>
      <c r="K92" s="56">
        <v>3008</v>
      </c>
      <c r="L92" s="55">
        <v>158993</v>
      </c>
      <c r="M92" s="56">
        <v>213982</v>
      </c>
      <c r="N92" s="65">
        <f t="shared" si="9"/>
        <v>14584801</v>
      </c>
      <c r="O92" s="4">
        <f t="shared" si="13"/>
        <v>1.0152933625500906</v>
      </c>
      <c r="P92" s="4">
        <f t="shared" si="13"/>
        <v>0.97073846108744344</v>
      </c>
      <c r="Q92" s="4">
        <f t="shared" si="13"/>
        <v>1.0973133572030951</v>
      </c>
      <c r="R92" s="4">
        <f t="shared" si="13"/>
        <v>0.92240676394861398</v>
      </c>
      <c r="S92" s="4">
        <f t="shared" si="13"/>
        <v>0.98057853825288077</v>
      </c>
      <c r="T92" s="4">
        <f t="shared" si="13"/>
        <v>1.0052597647839925</v>
      </c>
      <c r="U92" s="4">
        <f t="shared" si="13"/>
        <v>0.956817875286607</v>
      </c>
      <c r="V92" s="4">
        <f t="shared" si="13"/>
        <v>0.91598898636101689</v>
      </c>
      <c r="W92" s="4">
        <f t="shared" si="13"/>
        <v>1.1715495593086809</v>
      </c>
      <c r="X92" s="4">
        <f t="shared" si="13"/>
        <v>0.97314784859268844</v>
      </c>
      <c r="Y92" s="4">
        <f t="shared" si="13"/>
        <v>1.0557374218952318</v>
      </c>
      <c r="Z92" s="4">
        <f t="shared" si="13"/>
        <v>0.94706606120154735</v>
      </c>
      <c r="AA92" s="4">
        <f t="shared" si="13"/>
        <v>1.0147176771310058</v>
      </c>
    </row>
    <row r="93" spans="1:27" ht="21.75" customHeight="1" thickBot="1" x14ac:dyDescent="0.6">
      <c r="A93" s="52">
        <v>1400</v>
      </c>
      <c r="B93" s="55">
        <v>10446759</v>
      </c>
      <c r="C93" s="56">
        <v>741243</v>
      </c>
      <c r="D93" s="55">
        <v>1496078</v>
      </c>
      <c r="E93" s="56">
        <v>247605</v>
      </c>
      <c r="F93" s="55">
        <v>863463</v>
      </c>
      <c r="G93" s="56">
        <v>768746</v>
      </c>
      <c r="H93" s="55">
        <v>40344</v>
      </c>
      <c r="I93" s="56">
        <v>26550</v>
      </c>
      <c r="J93" s="55">
        <v>168641</v>
      </c>
      <c r="K93" s="56">
        <v>2923</v>
      </c>
      <c r="L93" s="55">
        <v>154263</v>
      </c>
      <c r="M93" s="56">
        <v>173400</v>
      </c>
      <c r="N93" s="65">
        <f t="shared" si="9"/>
        <v>15130015</v>
      </c>
      <c r="O93" s="4">
        <f t="shared" si="13"/>
        <v>1.0365829856560873</v>
      </c>
      <c r="P93" s="4">
        <f t="shared" si="13"/>
        <v>1.0175200417307271</v>
      </c>
      <c r="Q93" s="4">
        <f t="shared" si="13"/>
        <v>1.2607459080563026</v>
      </c>
      <c r="R93" s="4">
        <f t="shared" si="13"/>
        <v>0.90819893409821995</v>
      </c>
      <c r="S93" s="4">
        <f t="shared" si="13"/>
        <v>0.96664349309662712</v>
      </c>
      <c r="T93" s="4">
        <f t="shared" si="13"/>
        <v>0.91979578333506828</v>
      </c>
      <c r="U93" s="4">
        <f t="shared" si="13"/>
        <v>0.94782097967813927</v>
      </c>
      <c r="V93" s="4">
        <f t="shared" si="13"/>
        <v>0.92799720377490391</v>
      </c>
      <c r="W93" s="4">
        <f t="shared" si="13"/>
        <v>1.1813068269378948</v>
      </c>
      <c r="X93" s="4">
        <f t="shared" si="13"/>
        <v>0.9717420212765957</v>
      </c>
      <c r="Y93" s="4">
        <f t="shared" si="13"/>
        <v>0.97025026259017688</v>
      </c>
      <c r="Z93" s="4">
        <f t="shared" si="13"/>
        <v>0.81034853398884021</v>
      </c>
      <c r="AA93" s="4">
        <f t="shared" si="13"/>
        <v>1.0373823406983749</v>
      </c>
    </row>
    <row r="94" spans="1:27" ht="21.75" customHeight="1" thickBot="1" x14ac:dyDescent="0.6">
      <c r="A94" s="36">
        <v>1401</v>
      </c>
      <c r="B94" s="55">
        <v>10777569</v>
      </c>
      <c r="C94" s="56">
        <v>701087</v>
      </c>
      <c r="D94" s="55">
        <v>1738674</v>
      </c>
      <c r="E94" s="56">
        <v>226268</v>
      </c>
      <c r="F94" s="55">
        <v>834221</v>
      </c>
      <c r="G94" s="56">
        <v>706264</v>
      </c>
      <c r="H94" s="55">
        <v>37695</v>
      </c>
      <c r="I94" s="56">
        <v>24599</v>
      </c>
      <c r="J94" s="55">
        <v>192305</v>
      </c>
      <c r="K94" s="56">
        <v>2798</v>
      </c>
      <c r="L94" s="55">
        <v>150555</v>
      </c>
      <c r="M94" s="56">
        <v>165102</v>
      </c>
      <c r="N94" s="65">
        <f t="shared" si="9"/>
        <v>15557137</v>
      </c>
      <c r="O94" s="4">
        <f t="shared" ref="O94:AA95" si="14">B94/B93</f>
        <v>1.0316662804224737</v>
      </c>
      <c r="P94" s="4">
        <f t="shared" si="14"/>
        <v>0.94582613259079684</v>
      </c>
      <c r="Q94" s="4">
        <f t="shared" si="14"/>
        <v>1.1621546470170674</v>
      </c>
      <c r="R94" s="4">
        <f t="shared" si="14"/>
        <v>0.91382645746249069</v>
      </c>
      <c r="S94" s="4">
        <f t="shared" si="14"/>
        <v>0.96613404396019287</v>
      </c>
      <c r="T94" s="4">
        <f t="shared" si="14"/>
        <v>0.91872217871702744</v>
      </c>
      <c r="U94" s="4">
        <f t="shared" si="14"/>
        <v>0.93433967876264123</v>
      </c>
      <c r="V94" s="4">
        <f t="shared" si="14"/>
        <v>0.92651600753295671</v>
      </c>
      <c r="W94" s="4">
        <f t="shared" si="14"/>
        <v>1.1403217485664814</v>
      </c>
      <c r="X94" s="4">
        <f t="shared" si="14"/>
        <v>0.95723571672938756</v>
      </c>
      <c r="Y94" s="4">
        <f t="shared" si="14"/>
        <v>0.97596312790494155</v>
      </c>
      <c r="Z94" s="4">
        <f t="shared" si="14"/>
        <v>0.95214532871972324</v>
      </c>
      <c r="AA94" s="4">
        <f t="shared" si="14"/>
        <v>1.0282301108095397</v>
      </c>
    </row>
    <row r="95" spans="1:27" ht="21.75" customHeight="1" thickBot="1" x14ac:dyDescent="0.6">
      <c r="A95" s="36">
        <v>1402</v>
      </c>
      <c r="B95" s="55">
        <v>11380680</v>
      </c>
      <c r="C95" s="56">
        <v>690697</v>
      </c>
      <c r="D95" s="55">
        <v>1998046</v>
      </c>
      <c r="E95" s="56">
        <v>206250</v>
      </c>
      <c r="F95" s="55">
        <v>805108</v>
      </c>
      <c r="G95" s="56">
        <v>671895</v>
      </c>
      <c r="H95" s="55">
        <v>31201</v>
      </c>
      <c r="I95" s="56">
        <v>22055</v>
      </c>
      <c r="J95" s="55">
        <v>203106</v>
      </c>
      <c r="K95" s="56">
        <v>2570</v>
      </c>
      <c r="L95" s="55">
        <v>147953</v>
      </c>
      <c r="M95" s="56">
        <v>145571</v>
      </c>
      <c r="N95" s="65">
        <f t="shared" si="9"/>
        <v>16305132</v>
      </c>
      <c r="O95" s="4">
        <f t="shared" si="14"/>
        <v>1.0559598365828138</v>
      </c>
      <c r="P95" s="4">
        <f t="shared" si="14"/>
        <v>0.98518015595781983</v>
      </c>
      <c r="Q95" s="4">
        <f t="shared" si="14"/>
        <v>1.1491780517796897</v>
      </c>
      <c r="R95" s="4">
        <f t="shared" si="14"/>
        <v>0.91152969045556598</v>
      </c>
      <c r="S95" s="4">
        <f t="shared" si="14"/>
        <v>0.96510157380358441</v>
      </c>
      <c r="T95" s="4">
        <f t="shared" si="14"/>
        <v>0.95133689385272358</v>
      </c>
      <c r="U95" s="4">
        <f t="shared" si="14"/>
        <v>0.82772250961666005</v>
      </c>
      <c r="V95" s="4">
        <f t="shared" si="14"/>
        <v>0.89658116183584702</v>
      </c>
      <c r="W95" s="4">
        <f t="shared" si="14"/>
        <v>1.0561659863238084</v>
      </c>
      <c r="X95" s="4">
        <f t="shared" si="14"/>
        <v>0.91851322373123656</v>
      </c>
      <c r="Y95" s="4">
        <f t="shared" si="14"/>
        <v>0.982717279399555</v>
      </c>
      <c r="Z95" s="4">
        <f t="shared" si="14"/>
        <v>0.88170343181790656</v>
      </c>
      <c r="AA95" s="4">
        <f t="shared" si="14"/>
        <v>1.048080504786967</v>
      </c>
    </row>
    <row r="96" spans="1:27" s="1" customFormat="1" ht="21.75" customHeight="1" thickBot="1" x14ac:dyDescent="0.6">
      <c r="A96" s="25" t="s">
        <v>76</v>
      </c>
      <c r="B96" s="69">
        <f t="shared" ref="B96:G96" si="15">GEOMEAN(O84:O95)-1</f>
        <v>2.318145110937464E-2</v>
      </c>
      <c r="C96" s="69">
        <f t="shared" si="15"/>
        <v>3.7085654653107758E-2</v>
      </c>
      <c r="D96" s="69">
        <f t="shared" si="15"/>
        <v>0.10478535891168939</v>
      </c>
      <c r="E96" s="69">
        <f t="shared" si="15"/>
        <v>-4.4634240867598707E-2</v>
      </c>
      <c r="F96" s="69">
        <f t="shared" si="15"/>
        <v>8.5208909806642197E-3</v>
      </c>
      <c r="G96" s="69">
        <f t="shared" si="15"/>
        <v>5.9037544009212128E-2</v>
      </c>
      <c r="H96" s="69">
        <f>GEOMEAN(U85:U95)-1</f>
        <v>-7.1178193245428178E-2</v>
      </c>
      <c r="I96" s="69">
        <f>GEOMEAN(V85:V95)-1</f>
        <v>-2.5893157989221871E-2</v>
      </c>
      <c r="J96" s="69">
        <f>GEOMEAN(W85:W95)-1</f>
        <v>0.63113052836616901</v>
      </c>
      <c r="K96" s="69">
        <f>GEOMEAN(X84:X95)-1</f>
        <v>0.26098910205169079</v>
      </c>
      <c r="L96" s="69">
        <f>GEOMEAN(Y84:Y95)-1</f>
        <v>-2.7151743476684587E-2</v>
      </c>
      <c r="M96" s="69">
        <f>GEOMEAN(Z84:Z95)-1</f>
        <v>-1.5059264223932334E-2</v>
      </c>
      <c r="N96" s="69">
        <f>GEOMEAN(AA84:AA95)-1</f>
        <v>2.8794870651328353E-2</v>
      </c>
    </row>
    <row r="97" ht="21.75" customHeight="1" x14ac:dyDescent="0.55000000000000004"/>
    <row r="98" ht="21.75" customHeight="1" x14ac:dyDescent="0.55000000000000004"/>
    <row r="99" ht="21.75" customHeight="1" x14ac:dyDescent="0.55000000000000004"/>
  </sheetData>
  <mergeCells count="6">
    <mergeCell ref="A81:N81"/>
    <mergeCell ref="A1:N1"/>
    <mergeCell ref="A17:N17"/>
    <mergeCell ref="A33:N33"/>
    <mergeCell ref="A49:N49"/>
    <mergeCell ref="A65:N65"/>
  </mergeCells>
  <printOptions horizontalCentered="1"/>
  <pageMargins left="0" right="0" top="0.78740157480314965" bottom="0" header="0" footer="0"/>
  <pageSetup paperSize="9" scale="65" orientation="portrait" r:id="rId1"/>
  <headerFooter alignWithMargins="0"/>
  <rowBreaks count="1" manualBreakCount="1">
    <brk id="48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AF14-3AD2-415D-A58D-9B95A7C9F440}">
  <sheetPr>
    <tabColor theme="3" tint="0.39997558519241921"/>
  </sheetPr>
  <dimension ref="A1:P65"/>
  <sheetViews>
    <sheetView rightToLeft="1" view="pageBreakPreview" zoomScale="106" zoomScaleNormal="100" zoomScaleSheetLayoutView="106" workbookViewId="0">
      <selection activeCell="N21" sqref="N21"/>
    </sheetView>
  </sheetViews>
  <sheetFormatPr defaultRowHeight="21" x14ac:dyDescent="0.55000000000000004"/>
  <cols>
    <col min="1" max="1" width="6.7109375" style="44" customWidth="1"/>
    <col min="2" max="2" width="11.28515625" style="44" customWidth="1"/>
    <col min="3" max="3" width="8.7109375" style="44" bestFit="1" customWidth="1"/>
    <col min="4" max="4" width="12.140625" style="44" bestFit="1" customWidth="1"/>
    <col min="5" max="5" width="10.42578125" style="44" customWidth="1"/>
    <col min="6" max="6" width="10.42578125" style="44" bestFit="1" customWidth="1"/>
    <col min="7" max="7" width="10.42578125" style="44" customWidth="1"/>
    <col min="8" max="8" width="11.85546875" style="44" customWidth="1"/>
    <col min="9" max="9" width="9.140625" style="44"/>
    <col min="10" max="10" width="11.85546875" style="44" customWidth="1"/>
    <col min="11" max="11" width="9.140625" style="44"/>
    <col min="12" max="12" width="11.85546875" style="44" customWidth="1"/>
    <col min="13" max="13" width="9.140625" style="44"/>
    <col min="14" max="14" width="11.85546875" style="66" customWidth="1"/>
    <col min="15" max="15" width="12.5703125" style="44" customWidth="1"/>
    <col min="16" max="16" width="10.140625" style="44" bestFit="1" customWidth="1"/>
    <col min="17" max="16384" width="9.140625" style="44"/>
  </cols>
  <sheetData>
    <row r="1" spans="1:14" ht="24.75" thickBot="1" x14ac:dyDescent="0.65">
      <c r="A1" s="133" t="s">
        <v>157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63.75" thickBot="1" x14ac:dyDescent="0.5">
      <c r="A2" s="57" t="s">
        <v>3</v>
      </c>
      <c r="B2" s="58" t="s">
        <v>15</v>
      </c>
      <c r="C2" s="57" t="s">
        <v>0</v>
      </c>
      <c r="D2" s="58" t="s">
        <v>37</v>
      </c>
      <c r="E2" s="57" t="s">
        <v>21</v>
      </c>
      <c r="F2" s="57" t="s">
        <v>14</v>
      </c>
      <c r="G2" s="58" t="s">
        <v>23</v>
      </c>
      <c r="H2" s="58" t="s">
        <v>61</v>
      </c>
      <c r="I2" s="58" t="s">
        <v>62</v>
      </c>
      <c r="J2" s="58" t="s">
        <v>63</v>
      </c>
      <c r="K2" s="58" t="s">
        <v>75</v>
      </c>
      <c r="L2" s="58" t="s">
        <v>22</v>
      </c>
      <c r="M2" s="58" t="s">
        <v>1</v>
      </c>
      <c r="N2" s="58" t="s">
        <v>2</v>
      </c>
    </row>
    <row r="3" spans="1:14" ht="21.75" thickBot="1" x14ac:dyDescent="0.6">
      <c r="A3" s="52">
        <v>1340</v>
      </c>
      <c r="B3" s="55">
        <v>306130</v>
      </c>
      <c r="C3" s="56">
        <v>0</v>
      </c>
      <c r="D3" s="55"/>
      <c r="E3" s="56">
        <v>0</v>
      </c>
      <c r="F3" s="55">
        <v>0</v>
      </c>
      <c r="G3" s="56">
        <v>0</v>
      </c>
      <c r="H3" s="55">
        <v>0</v>
      </c>
      <c r="I3" s="56">
        <v>0</v>
      </c>
      <c r="J3" s="55">
        <v>0</v>
      </c>
      <c r="K3" s="56">
        <v>0</v>
      </c>
      <c r="L3" s="55">
        <v>0</v>
      </c>
      <c r="M3" s="56">
        <v>0</v>
      </c>
      <c r="N3" s="65">
        <f t="shared" ref="N3:N34" si="0">SUM(B3:M3)</f>
        <v>306130</v>
      </c>
    </row>
    <row r="4" spans="1:14" ht="21.75" thickBot="1" x14ac:dyDescent="0.6">
      <c r="A4" s="52">
        <v>1341</v>
      </c>
      <c r="B4" s="55">
        <v>309596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65">
        <f t="shared" si="0"/>
        <v>309596</v>
      </c>
    </row>
    <row r="5" spans="1:14" ht="21.75" thickBot="1" x14ac:dyDescent="0.6">
      <c r="A5" s="52">
        <v>1342</v>
      </c>
      <c r="B5" s="55">
        <v>312614</v>
      </c>
      <c r="C5" s="56">
        <v>0</v>
      </c>
      <c r="D5" s="55">
        <v>0</v>
      </c>
      <c r="E5" s="56">
        <v>0</v>
      </c>
      <c r="F5" s="55">
        <v>0</v>
      </c>
      <c r="G5" s="56">
        <v>0</v>
      </c>
      <c r="H5" s="55">
        <v>0</v>
      </c>
      <c r="I5" s="56">
        <v>0</v>
      </c>
      <c r="J5" s="55">
        <v>0</v>
      </c>
      <c r="K5" s="56">
        <v>0</v>
      </c>
      <c r="L5" s="55">
        <v>0</v>
      </c>
      <c r="M5" s="56">
        <v>0</v>
      </c>
      <c r="N5" s="65">
        <f t="shared" si="0"/>
        <v>312614</v>
      </c>
    </row>
    <row r="6" spans="1:14" ht="21.75" thickBot="1" x14ac:dyDescent="0.6">
      <c r="A6" s="52">
        <v>1343</v>
      </c>
      <c r="B6" s="55">
        <v>329026</v>
      </c>
      <c r="C6" s="56">
        <v>0</v>
      </c>
      <c r="D6" s="55">
        <v>0</v>
      </c>
      <c r="E6" s="56">
        <v>0</v>
      </c>
      <c r="F6" s="55">
        <v>0</v>
      </c>
      <c r="G6" s="56">
        <v>0</v>
      </c>
      <c r="H6" s="55">
        <v>0</v>
      </c>
      <c r="I6" s="56">
        <v>0</v>
      </c>
      <c r="J6" s="55">
        <v>0</v>
      </c>
      <c r="K6" s="56">
        <v>0</v>
      </c>
      <c r="L6" s="55">
        <v>0</v>
      </c>
      <c r="M6" s="56">
        <v>0</v>
      </c>
      <c r="N6" s="65">
        <f t="shared" si="0"/>
        <v>329026</v>
      </c>
    </row>
    <row r="7" spans="1:14" ht="21.75" thickBot="1" x14ac:dyDescent="0.6">
      <c r="A7" s="52">
        <v>1344</v>
      </c>
      <c r="B7" s="55">
        <v>394813</v>
      </c>
      <c r="C7" s="56">
        <v>0</v>
      </c>
      <c r="D7" s="55">
        <v>0</v>
      </c>
      <c r="E7" s="56">
        <v>0</v>
      </c>
      <c r="F7" s="55">
        <v>0</v>
      </c>
      <c r="G7" s="56">
        <v>0</v>
      </c>
      <c r="H7" s="55">
        <v>0</v>
      </c>
      <c r="I7" s="56">
        <v>0</v>
      </c>
      <c r="J7" s="55">
        <v>0</v>
      </c>
      <c r="K7" s="56">
        <v>0</v>
      </c>
      <c r="L7" s="55">
        <v>0</v>
      </c>
      <c r="M7" s="56">
        <v>0</v>
      </c>
      <c r="N7" s="65">
        <f t="shared" si="0"/>
        <v>394813</v>
      </c>
    </row>
    <row r="8" spans="1:14" ht="21.75" thickBot="1" x14ac:dyDescent="0.6">
      <c r="A8" s="52">
        <v>1345</v>
      </c>
      <c r="B8" s="55">
        <v>451578</v>
      </c>
      <c r="C8" s="56">
        <v>0</v>
      </c>
      <c r="D8" s="55">
        <v>0</v>
      </c>
      <c r="E8" s="56">
        <v>0</v>
      </c>
      <c r="F8" s="55">
        <v>0</v>
      </c>
      <c r="G8" s="56">
        <v>0</v>
      </c>
      <c r="H8" s="55">
        <v>0</v>
      </c>
      <c r="I8" s="56">
        <v>0</v>
      </c>
      <c r="J8" s="55">
        <v>0</v>
      </c>
      <c r="K8" s="56">
        <v>0</v>
      </c>
      <c r="L8" s="55">
        <v>0</v>
      </c>
      <c r="M8" s="56">
        <v>0</v>
      </c>
      <c r="N8" s="65">
        <f t="shared" si="0"/>
        <v>451578</v>
      </c>
    </row>
    <row r="9" spans="1:14" ht="21.75" thickBot="1" x14ac:dyDescent="0.6">
      <c r="A9" s="52">
        <v>1346</v>
      </c>
      <c r="B9" s="55">
        <v>539862</v>
      </c>
      <c r="C9" s="56">
        <v>0</v>
      </c>
      <c r="D9" s="55">
        <v>0</v>
      </c>
      <c r="E9" s="56">
        <v>0</v>
      </c>
      <c r="F9" s="55">
        <v>0</v>
      </c>
      <c r="G9" s="56">
        <v>0</v>
      </c>
      <c r="H9" s="55">
        <v>0</v>
      </c>
      <c r="I9" s="56">
        <v>0</v>
      </c>
      <c r="J9" s="55">
        <v>0</v>
      </c>
      <c r="K9" s="56">
        <v>0</v>
      </c>
      <c r="L9" s="55">
        <v>0</v>
      </c>
      <c r="M9" s="56">
        <v>0</v>
      </c>
      <c r="N9" s="65">
        <f t="shared" si="0"/>
        <v>539862</v>
      </c>
    </row>
    <row r="10" spans="1:14" ht="21.75" thickBot="1" x14ac:dyDescent="0.6">
      <c r="A10" s="52">
        <v>1347</v>
      </c>
      <c r="B10" s="55">
        <v>627017</v>
      </c>
      <c r="C10" s="56">
        <v>0</v>
      </c>
      <c r="D10" s="55">
        <v>0</v>
      </c>
      <c r="E10" s="56">
        <v>0</v>
      </c>
      <c r="F10" s="55">
        <v>0</v>
      </c>
      <c r="G10" s="56">
        <v>0</v>
      </c>
      <c r="H10" s="55">
        <v>0</v>
      </c>
      <c r="I10" s="56">
        <v>0</v>
      </c>
      <c r="J10" s="55">
        <v>0</v>
      </c>
      <c r="K10" s="56">
        <v>0</v>
      </c>
      <c r="L10" s="55">
        <v>0</v>
      </c>
      <c r="M10" s="56">
        <v>0</v>
      </c>
      <c r="N10" s="65">
        <f t="shared" si="0"/>
        <v>627017</v>
      </c>
    </row>
    <row r="11" spans="1:14" ht="21.75" thickBot="1" x14ac:dyDescent="0.6">
      <c r="A11" s="52">
        <v>1348</v>
      </c>
      <c r="B11" s="55">
        <v>683496</v>
      </c>
      <c r="C11" s="56">
        <v>0</v>
      </c>
      <c r="D11" s="55">
        <v>0</v>
      </c>
      <c r="E11" s="56">
        <v>0</v>
      </c>
      <c r="F11" s="55">
        <v>0</v>
      </c>
      <c r="G11" s="56">
        <v>0</v>
      </c>
      <c r="H11" s="55">
        <v>0</v>
      </c>
      <c r="I11" s="56">
        <v>0</v>
      </c>
      <c r="J11" s="55">
        <v>0</v>
      </c>
      <c r="K11" s="56">
        <v>0</v>
      </c>
      <c r="L11" s="55">
        <v>0</v>
      </c>
      <c r="M11" s="56">
        <v>0</v>
      </c>
      <c r="N11" s="65">
        <f t="shared" si="0"/>
        <v>683496</v>
      </c>
    </row>
    <row r="12" spans="1:14" ht="21.75" thickBot="1" x14ac:dyDescent="0.6">
      <c r="A12" s="52">
        <v>1349</v>
      </c>
      <c r="B12" s="55">
        <v>732017</v>
      </c>
      <c r="C12" s="56">
        <v>0</v>
      </c>
      <c r="D12" s="55">
        <v>0</v>
      </c>
      <c r="E12" s="56">
        <v>0</v>
      </c>
      <c r="F12" s="55">
        <v>0</v>
      </c>
      <c r="G12" s="56">
        <v>0</v>
      </c>
      <c r="H12" s="55">
        <v>0</v>
      </c>
      <c r="I12" s="56">
        <v>0</v>
      </c>
      <c r="J12" s="55">
        <v>0</v>
      </c>
      <c r="K12" s="56">
        <v>0</v>
      </c>
      <c r="L12" s="55">
        <v>0</v>
      </c>
      <c r="M12" s="56">
        <v>0</v>
      </c>
      <c r="N12" s="65">
        <f t="shared" si="0"/>
        <v>732017</v>
      </c>
    </row>
    <row r="13" spans="1:14" ht="21.75" thickBot="1" x14ac:dyDescent="0.6">
      <c r="A13" s="52">
        <v>1350</v>
      </c>
      <c r="B13" s="55">
        <v>833218</v>
      </c>
      <c r="C13" s="56">
        <v>366</v>
      </c>
      <c r="D13" s="55">
        <v>0</v>
      </c>
      <c r="E13" s="56">
        <v>0</v>
      </c>
      <c r="F13" s="55">
        <v>0</v>
      </c>
      <c r="G13" s="56">
        <v>0</v>
      </c>
      <c r="H13" s="55">
        <v>0</v>
      </c>
      <c r="I13" s="56">
        <v>0</v>
      </c>
      <c r="J13" s="55">
        <v>0</v>
      </c>
      <c r="K13" s="56">
        <v>0</v>
      </c>
      <c r="L13" s="55">
        <v>0</v>
      </c>
      <c r="M13" s="56">
        <v>0</v>
      </c>
      <c r="N13" s="65">
        <f t="shared" si="0"/>
        <v>833584</v>
      </c>
    </row>
    <row r="14" spans="1:14" ht="21.75" thickBot="1" x14ac:dyDescent="0.6">
      <c r="A14" s="52">
        <v>1351</v>
      </c>
      <c r="B14" s="55">
        <v>1001323</v>
      </c>
      <c r="C14" s="56">
        <v>417</v>
      </c>
      <c r="D14" s="55">
        <v>0</v>
      </c>
      <c r="E14" s="56">
        <v>0</v>
      </c>
      <c r="F14" s="55">
        <v>0</v>
      </c>
      <c r="G14" s="56">
        <v>0</v>
      </c>
      <c r="H14" s="55">
        <v>0</v>
      </c>
      <c r="I14" s="56">
        <v>0</v>
      </c>
      <c r="J14" s="55">
        <v>0</v>
      </c>
      <c r="K14" s="56">
        <v>0</v>
      </c>
      <c r="L14" s="55">
        <v>0</v>
      </c>
      <c r="M14" s="56">
        <v>0</v>
      </c>
      <c r="N14" s="65">
        <f t="shared" si="0"/>
        <v>1001740</v>
      </c>
    </row>
    <row r="15" spans="1:14" ht="21.75" thickBot="1" x14ac:dyDescent="0.6">
      <c r="A15" s="52">
        <v>1352</v>
      </c>
      <c r="B15" s="55">
        <v>1122393</v>
      </c>
      <c r="C15" s="56">
        <v>518</v>
      </c>
      <c r="D15" s="55">
        <v>0</v>
      </c>
      <c r="E15" s="56">
        <v>0</v>
      </c>
      <c r="F15" s="55">
        <v>0</v>
      </c>
      <c r="G15" s="56">
        <v>0</v>
      </c>
      <c r="H15" s="55">
        <v>0</v>
      </c>
      <c r="I15" s="56">
        <v>0</v>
      </c>
      <c r="J15" s="55">
        <v>0</v>
      </c>
      <c r="K15" s="56">
        <v>0</v>
      </c>
      <c r="L15" s="55">
        <v>0</v>
      </c>
      <c r="M15" s="56">
        <v>0</v>
      </c>
      <c r="N15" s="65">
        <f t="shared" si="0"/>
        <v>1122911</v>
      </c>
    </row>
    <row r="16" spans="1:14" ht="21.75" thickBot="1" x14ac:dyDescent="0.6">
      <c r="A16" s="52">
        <v>1353</v>
      </c>
      <c r="B16" s="55">
        <v>1289151</v>
      </c>
      <c r="C16" s="56">
        <v>640</v>
      </c>
      <c r="D16" s="55">
        <v>0</v>
      </c>
      <c r="E16" s="56">
        <v>0</v>
      </c>
      <c r="F16" s="55">
        <v>0</v>
      </c>
      <c r="G16" s="56">
        <v>0</v>
      </c>
      <c r="H16" s="55">
        <v>0</v>
      </c>
      <c r="I16" s="56">
        <v>0</v>
      </c>
      <c r="J16" s="55">
        <v>0</v>
      </c>
      <c r="K16" s="56">
        <v>0</v>
      </c>
      <c r="L16" s="55">
        <v>0</v>
      </c>
      <c r="M16" s="56">
        <v>0</v>
      </c>
      <c r="N16" s="65">
        <f t="shared" si="0"/>
        <v>1289791</v>
      </c>
    </row>
    <row r="17" spans="1:14" ht="21.75" thickBot="1" x14ac:dyDescent="0.6">
      <c r="A17" s="52">
        <v>1354</v>
      </c>
      <c r="B17" s="55">
        <v>1520133</v>
      </c>
      <c r="C17" s="56">
        <v>818</v>
      </c>
      <c r="D17" s="55">
        <v>0</v>
      </c>
      <c r="E17" s="56">
        <v>0</v>
      </c>
      <c r="F17" s="55">
        <v>0</v>
      </c>
      <c r="G17" s="56">
        <v>0</v>
      </c>
      <c r="H17" s="55">
        <v>0</v>
      </c>
      <c r="I17" s="56">
        <v>0</v>
      </c>
      <c r="J17" s="55">
        <v>0</v>
      </c>
      <c r="K17" s="56">
        <v>0</v>
      </c>
      <c r="L17" s="55">
        <v>0</v>
      </c>
      <c r="M17" s="56">
        <v>0</v>
      </c>
      <c r="N17" s="65">
        <f t="shared" si="0"/>
        <v>1520951</v>
      </c>
    </row>
    <row r="18" spans="1:14" ht="21.75" thickBot="1" x14ac:dyDescent="0.6">
      <c r="A18" s="52">
        <v>1355</v>
      </c>
      <c r="B18" s="55">
        <v>1687285</v>
      </c>
      <c r="C18" s="56">
        <v>1025</v>
      </c>
      <c r="D18" s="55">
        <v>0</v>
      </c>
      <c r="E18" s="56">
        <v>0</v>
      </c>
      <c r="F18" s="55">
        <v>0</v>
      </c>
      <c r="G18" s="56">
        <v>0</v>
      </c>
      <c r="H18" s="55">
        <v>0</v>
      </c>
      <c r="I18" s="56">
        <v>0</v>
      </c>
      <c r="J18" s="55">
        <v>0</v>
      </c>
      <c r="K18" s="56">
        <v>0</v>
      </c>
      <c r="L18" s="55">
        <v>0</v>
      </c>
      <c r="M18" s="56">
        <v>0</v>
      </c>
      <c r="N18" s="65">
        <f t="shared" si="0"/>
        <v>1688310</v>
      </c>
    </row>
    <row r="19" spans="1:14" ht="21.75" thickBot="1" x14ac:dyDescent="0.6">
      <c r="A19" s="52">
        <v>1356</v>
      </c>
      <c r="B19" s="55">
        <v>1764015</v>
      </c>
      <c r="C19" s="56">
        <v>1511</v>
      </c>
      <c r="D19" s="55">
        <v>0</v>
      </c>
      <c r="E19" s="56">
        <v>0</v>
      </c>
      <c r="F19" s="55">
        <v>0</v>
      </c>
      <c r="G19" s="56">
        <v>0</v>
      </c>
      <c r="H19" s="55">
        <v>0</v>
      </c>
      <c r="I19" s="56">
        <v>0</v>
      </c>
      <c r="J19" s="55">
        <v>0</v>
      </c>
      <c r="K19" s="56">
        <v>0</v>
      </c>
      <c r="L19" s="55">
        <v>0</v>
      </c>
      <c r="M19" s="56">
        <v>0</v>
      </c>
      <c r="N19" s="65">
        <f t="shared" si="0"/>
        <v>1765526</v>
      </c>
    </row>
    <row r="20" spans="1:14" ht="21.75" thickBot="1" x14ac:dyDescent="0.6">
      <c r="A20" s="52">
        <v>1357</v>
      </c>
      <c r="B20" s="55">
        <v>1810021</v>
      </c>
      <c r="C20" s="56">
        <v>1715</v>
      </c>
      <c r="D20" s="55">
        <v>0</v>
      </c>
      <c r="E20" s="56">
        <v>0</v>
      </c>
      <c r="F20" s="55">
        <v>0</v>
      </c>
      <c r="G20" s="56">
        <v>0</v>
      </c>
      <c r="H20" s="55">
        <v>0</v>
      </c>
      <c r="I20" s="56">
        <v>0</v>
      </c>
      <c r="J20" s="55">
        <v>0</v>
      </c>
      <c r="K20" s="56">
        <v>0</v>
      </c>
      <c r="L20" s="55">
        <v>0</v>
      </c>
      <c r="M20" s="56">
        <v>0</v>
      </c>
      <c r="N20" s="65">
        <f t="shared" si="0"/>
        <v>1811736</v>
      </c>
    </row>
    <row r="21" spans="1:14" ht="21.75" thickBot="1" x14ac:dyDescent="0.6">
      <c r="A21" s="52">
        <v>1358</v>
      </c>
      <c r="B21" s="55">
        <v>1695383</v>
      </c>
      <c r="C21" s="56">
        <v>2095</v>
      </c>
      <c r="D21" s="55">
        <v>0</v>
      </c>
      <c r="E21" s="56">
        <v>0</v>
      </c>
      <c r="F21" s="55">
        <v>0</v>
      </c>
      <c r="G21" s="56">
        <v>0</v>
      </c>
      <c r="H21" s="55">
        <v>0</v>
      </c>
      <c r="I21" s="56">
        <v>0</v>
      </c>
      <c r="J21" s="55">
        <v>0</v>
      </c>
      <c r="K21" s="56">
        <v>0</v>
      </c>
      <c r="L21" s="55">
        <v>0</v>
      </c>
      <c r="M21" s="56">
        <v>0</v>
      </c>
      <c r="N21" s="65">
        <f t="shared" si="0"/>
        <v>1697478</v>
      </c>
    </row>
    <row r="22" spans="1:14" ht="21.75" thickBot="1" x14ac:dyDescent="0.6">
      <c r="A22" s="52">
        <v>1359</v>
      </c>
      <c r="B22" s="55">
        <v>1724680</v>
      </c>
      <c r="C22" s="56">
        <v>2894</v>
      </c>
      <c r="D22" s="55">
        <v>0</v>
      </c>
      <c r="E22" s="56">
        <v>0</v>
      </c>
      <c r="F22" s="55">
        <v>0</v>
      </c>
      <c r="G22" s="56">
        <v>0</v>
      </c>
      <c r="H22" s="55">
        <v>0</v>
      </c>
      <c r="I22" s="56">
        <v>0</v>
      </c>
      <c r="J22" s="55">
        <v>0</v>
      </c>
      <c r="K22" s="56">
        <v>0</v>
      </c>
      <c r="L22" s="55">
        <v>0</v>
      </c>
      <c r="M22" s="56">
        <v>0</v>
      </c>
      <c r="N22" s="65">
        <f t="shared" si="0"/>
        <v>1727574</v>
      </c>
    </row>
    <row r="23" spans="1:14" ht="21.75" thickBot="1" x14ac:dyDescent="0.6">
      <c r="A23" s="52">
        <v>1360</v>
      </c>
      <c r="B23" s="55">
        <v>1743151</v>
      </c>
      <c r="C23" s="56">
        <v>3589</v>
      </c>
      <c r="D23" s="55">
        <v>0</v>
      </c>
      <c r="E23" s="56">
        <v>0</v>
      </c>
      <c r="F23" s="55">
        <v>0</v>
      </c>
      <c r="G23" s="56">
        <v>0</v>
      </c>
      <c r="H23" s="55">
        <v>0</v>
      </c>
      <c r="I23" s="56">
        <v>0</v>
      </c>
      <c r="J23" s="55">
        <v>0</v>
      </c>
      <c r="K23" s="56">
        <v>0</v>
      </c>
      <c r="L23" s="55">
        <v>0</v>
      </c>
      <c r="M23" s="56">
        <v>0</v>
      </c>
      <c r="N23" s="65">
        <f t="shared" si="0"/>
        <v>1746740</v>
      </c>
    </row>
    <row r="24" spans="1:14" ht="21.75" thickBot="1" x14ac:dyDescent="0.6">
      <c r="A24" s="52">
        <v>1361</v>
      </c>
      <c r="B24" s="55">
        <v>1754554</v>
      </c>
      <c r="C24" s="56">
        <v>3765</v>
      </c>
      <c r="D24" s="55">
        <v>0</v>
      </c>
      <c r="E24" s="56">
        <v>0</v>
      </c>
      <c r="F24" s="55">
        <v>0</v>
      </c>
      <c r="G24" s="56">
        <v>0</v>
      </c>
      <c r="H24" s="55">
        <v>0</v>
      </c>
      <c r="I24" s="56">
        <v>0</v>
      </c>
      <c r="J24" s="55">
        <v>0</v>
      </c>
      <c r="K24" s="56">
        <v>0</v>
      </c>
      <c r="L24" s="55">
        <v>0</v>
      </c>
      <c r="M24" s="56">
        <v>0</v>
      </c>
      <c r="N24" s="65">
        <f t="shared" si="0"/>
        <v>1758319</v>
      </c>
    </row>
    <row r="25" spans="1:14" ht="21.75" thickBot="1" x14ac:dyDescent="0.6">
      <c r="A25" s="52">
        <v>1362</v>
      </c>
      <c r="B25" s="55">
        <v>1969644</v>
      </c>
      <c r="C25" s="56">
        <v>3971</v>
      </c>
      <c r="D25" s="55">
        <v>0</v>
      </c>
      <c r="E25" s="56">
        <v>0</v>
      </c>
      <c r="F25" s="55">
        <v>0</v>
      </c>
      <c r="G25" s="56">
        <v>0</v>
      </c>
      <c r="H25" s="55">
        <v>0</v>
      </c>
      <c r="I25" s="56">
        <v>0</v>
      </c>
      <c r="J25" s="55">
        <v>0</v>
      </c>
      <c r="K25" s="56">
        <v>0</v>
      </c>
      <c r="L25" s="55">
        <v>0</v>
      </c>
      <c r="M25" s="56">
        <v>0</v>
      </c>
      <c r="N25" s="65">
        <f t="shared" si="0"/>
        <v>1973615</v>
      </c>
    </row>
    <row r="26" spans="1:14" ht="21.75" thickBot="1" x14ac:dyDescent="0.6">
      <c r="A26" s="52">
        <v>1363</v>
      </c>
      <c r="B26" s="55">
        <v>2114886</v>
      </c>
      <c r="C26" s="56">
        <v>6126</v>
      </c>
      <c r="D26" s="55">
        <v>0</v>
      </c>
      <c r="E26" s="56">
        <v>0</v>
      </c>
      <c r="F26" s="55">
        <v>0</v>
      </c>
      <c r="G26" s="56">
        <v>0</v>
      </c>
      <c r="H26" s="55">
        <v>0</v>
      </c>
      <c r="I26" s="56">
        <v>0</v>
      </c>
      <c r="J26" s="55">
        <v>0</v>
      </c>
      <c r="K26" s="56">
        <v>0</v>
      </c>
      <c r="L26" s="55">
        <v>0</v>
      </c>
      <c r="M26" s="56">
        <v>0</v>
      </c>
      <c r="N26" s="65">
        <f t="shared" si="0"/>
        <v>2121012</v>
      </c>
    </row>
    <row r="27" spans="1:14" ht="21.75" thickBot="1" x14ac:dyDescent="0.6">
      <c r="A27" s="52">
        <v>1364</v>
      </c>
      <c r="B27" s="55">
        <v>2216188</v>
      </c>
      <c r="C27" s="56">
        <v>7209</v>
      </c>
      <c r="D27" s="55">
        <v>0</v>
      </c>
      <c r="E27" s="56">
        <v>0</v>
      </c>
      <c r="F27" s="55">
        <v>0</v>
      </c>
      <c r="G27" s="56">
        <v>0</v>
      </c>
      <c r="H27" s="55">
        <v>0</v>
      </c>
      <c r="I27" s="56">
        <v>0</v>
      </c>
      <c r="J27" s="55">
        <v>0</v>
      </c>
      <c r="K27" s="56">
        <v>0</v>
      </c>
      <c r="L27" s="55">
        <v>0</v>
      </c>
      <c r="M27" s="56">
        <v>0</v>
      </c>
      <c r="N27" s="65">
        <f t="shared" si="0"/>
        <v>2223397</v>
      </c>
    </row>
    <row r="28" spans="1:14" ht="21.75" thickBot="1" x14ac:dyDescent="0.6">
      <c r="A28" s="52">
        <v>1365</v>
      </c>
      <c r="B28" s="55">
        <v>1947023</v>
      </c>
      <c r="C28" s="56">
        <v>6901</v>
      </c>
      <c r="D28" s="55">
        <v>1500</v>
      </c>
      <c r="E28" s="56">
        <v>0</v>
      </c>
      <c r="F28" s="55">
        <v>0</v>
      </c>
      <c r="G28" s="56">
        <v>0</v>
      </c>
      <c r="H28" s="55">
        <v>0</v>
      </c>
      <c r="I28" s="56">
        <v>0</v>
      </c>
      <c r="J28" s="55">
        <v>0</v>
      </c>
      <c r="K28" s="56">
        <v>0</v>
      </c>
      <c r="L28" s="55">
        <v>0</v>
      </c>
      <c r="M28" s="56">
        <v>1090</v>
      </c>
      <c r="N28" s="65">
        <f t="shared" si="0"/>
        <v>1956514</v>
      </c>
    </row>
    <row r="29" spans="1:14" ht="21.75" thickBot="1" x14ac:dyDescent="0.6">
      <c r="A29" s="52">
        <v>1366</v>
      </c>
      <c r="B29" s="55">
        <v>2159149</v>
      </c>
      <c r="C29" s="56">
        <v>10199</v>
      </c>
      <c r="D29" s="55">
        <v>6735</v>
      </c>
      <c r="E29" s="56">
        <v>0</v>
      </c>
      <c r="F29" s="55">
        <v>0</v>
      </c>
      <c r="G29" s="56">
        <v>0</v>
      </c>
      <c r="H29" s="55">
        <v>0</v>
      </c>
      <c r="I29" s="56">
        <v>0</v>
      </c>
      <c r="J29" s="55">
        <v>0</v>
      </c>
      <c r="K29" s="56">
        <v>0</v>
      </c>
      <c r="L29" s="55">
        <v>0</v>
      </c>
      <c r="M29" s="56">
        <v>4257</v>
      </c>
      <c r="N29" s="65">
        <f t="shared" si="0"/>
        <v>2180340</v>
      </c>
    </row>
    <row r="30" spans="1:14" ht="21.75" thickBot="1" x14ac:dyDescent="0.6">
      <c r="A30" s="52">
        <v>1367</v>
      </c>
      <c r="B30" s="55">
        <v>2384228</v>
      </c>
      <c r="C30" s="56">
        <v>16223</v>
      </c>
      <c r="D30" s="55">
        <v>10221</v>
      </c>
      <c r="E30" s="56">
        <v>0</v>
      </c>
      <c r="F30" s="55">
        <v>0</v>
      </c>
      <c r="G30" s="56">
        <v>0</v>
      </c>
      <c r="H30" s="55">
        <v>0</v>
      </c>
      <c r="I30" s="56">
        <v>0</v>
      </c>
      <c r="J30" s="55">
        <v>0</v>
      </c>
      <c r="K30" s="56">
        <v>0</v>
      </c>
      <c r="L30" s="55">
        <v>0</v>
      </c>
      <c r="M30" s="56">
        <v>13302</v>
      </c>
      <c r="N30" s="65">
        <f t="shared" si="0"/>
        <v>2423974</v>
      </c>
    </row>
    <row r="31" spans="1:14" ht="21.75" thickBot="1" x14ac:dyDescent="0.6">
      <c r="A31" s="52">
        <v>1368</v>
      </c>
      <c r="B31" s="55">
        <v>2696082</v>
      </c>
      <c r="C31" s="56">
        <v>22693</v>
      </c>
      <c r="D31" s="55">
        <v>41093</v>
      </c>
      <c r="E31" s="56">
        <v>0</v>
      </c>
      <c r="F31" s="55">
        <v>0</v>
      </c>
      <c r="G31" s="56">
        <v>0</v>
      </c>
      <c r="H31" s="55">
        <v>0</v>
      </c>
      <c r="I31" s="56">
        <v>0</v>
      </c>
      <c r="J31" s="55">
        <v>0</v>
      </c>
      <c r="K31" s="56">
        <v>0</v>
      </c>
      <c r="L31" s="55">
        <v>0</v>
      </c>
      <c r="M31" s="56">
        <v>19270</v>
      </c>
      <c r="N31" s="65">
        <f t="shared" si="0"/>
        <v>2779138</v>
      </c>
    </row>
    <row r="32" spans="1:14" ht="21.75" thickBot="1" x14ac:dyDescent="0.6">
      <c r="A32" s="52">
        <v>1369</v>
      </c>
      <c r="B32" s="55">
        <v>2842107</v>
      </c>
      <c r="C32" s="56">
        <v>28011</v>
      </c>
      <c r="D32" s="55">
        <v>79641</v>
      </c>
      <c r="E32" s="56">
        <v>0</v>
      </c>
      <c r="F32" s="55">
        <v>0</v>
      </c>
      <c r="G32" s="56">
        <v>0</v>
      </c>
      <c r="H32" s="55">
        <v>0</v>
      </c>
      <c r="I32" s="56">
        <v>0</v>
      </c>
      <c r="J32" s="55">
        <v>0</v>
      </c>
      <c r="K32" s="56">
        <v>0</v>
      </c>
      <c r="L32" s="55">
        <v>0</v>
      </c>
      <c r="M32" s="56">
        <v>28698</v>
      </c>
      <c r="N32" s="65">
        <f t="shared" si="0"/>
        <v>2978457</v>
      </c>
    </row>
    <row r="33" spans="1:14" ht="21.75" thickBot="1" x14ac:dyDescent="0.6">
      <c r="A33" s="52">
        <v>1370</v>
      </c>
      <c r="B33" s="55">
        <v>3134493</v>
      </c>
      <c r="C33" s="56">
        <v>35692</v>
      </c>
      <c r="D33" s="55">
        <v>116691</v>
      </c>
      <c r="E33" s="56">
        <v>0</v>
      </c>
      <c r="F33" s="55">
        <v>0</v>
      </c>
      <c r="G33" s="56">
        <v>0</v>
      </c>
      <c r="H33" s="55">
        <v>0</v>
      </c>
      <c r="I33" s="56">
        <v>0</v>
      </c>
      <c r="J33" s="55">
        <v>0</v>
      </c>
      <c r="K33" s="56">
        <v>0</v>
      </c>
      <c r="L33" s="55">
        <v>0</v>
      </c>
      <c r="M33" s="56">
        <v>31316</v>
      </c>
      <c r="N33" s="65">
        <f t="shared" si="0"/>
        <v>3318192</v>
      </c>
    </row>
    <row r="34" spans="1:14" ht="21.75" thickBot="1" x14ac:dyDescent="0.6">
      <c r="A34" s="52">
        <v>1371</v>
      </c>
      <c r="B34" s="55">
        <v>3326916</v>
      </c>
      <c r="C34" s="56">
        <v>50189</v>
      </c>
      <c r="D34" s="55">
        <v>159749</v>
      </c>
      <c r="E34" s="56">
        <v>0</v>
      </c>
      <c r="F34" s="55">
        <v>0</v>
      </c>
      <c r="G34" s="56">
        <v>0</v>
      </c>
      <c r="H34" s="55">
        <v>0</v>
      </c>
      <c r="I34" s="56">
        <v>0</v>
      </c>
      <c r="J34" s="55">
        <v>0</v>
      </c>
      <c r="K34" s="56">
        <v>0</v>
      </c>
      <c r="L34" s="55">
        <v>0</v>
      </c>
      <c r="M34" s="56">
        <v>43116</v>
      </c>
      <c r="N34" s="65">
        <f t="shared" si="0"/>
        <v>3579970</v>
      </c>
    </row>
    <row r="35" spans="1:14" ht="21.75" thickBot="1" x14ac:dyDescent="0.6">
      <c r="A35" s="52">
        <v>1372</v>
      </c>
      <c r="B35" s="55">
        <v>3539640</v>
      </c>
      <c r="C35" s="56">
        <v>69848</v>
      </c>
      <c r="D35" s="55">
        <v>214578</v>
      </c>
      <c r="E35" s="56">
        <v>0</v>
      </c>
      <c r="F35" s="55">
        <v>0</v>
      </c>
      <c r="G35" s="56">
        <v>0</v>
      </c>
      <c r="H35" s="55">
        <v>0</v>
      </c>
      <c r="I35" s="56">
        <v>0</v>
      </c>
      <c r="J35" s="55">
        <v>0</v>
      </c>
      <c r="K35" s="56">
        <v>0</v>
      </c>
      <c r="L35" s="55">
        <v>0</v>
      </c>
      <c r="M35" s="56">
        <v>70588</v>
      </c>
      <c r="N35" s="65">
        <f t="shared" ref="N35:N65" si="1">SUM(B35:M35)</f>
        <v>3894654</v>
      </c>
    </row>
    <row r="36" spans="1:14" ht="21.75" thickBot="1" x14ac:dyDescent="0.6">
      <c r="A36" s="52">
        <v>1373</v>
      </c>
      <c r="B36" s="55">
        <v>3820047</v>
      </c>
      <c r="C36" s="56">
        <v>87664</v>
      </c>
      <c r="D36" s="55">
        <v>252014</v>
      </c>
      <c r="E36" s="56">
        <v>0</v>
      </c>
      <c r="F36" s="55">
        <v>0</v>
      </c>
      <c r="G36" s="56">
        <v>0</v>
      </c>
      <c r="H36" s="55">
        <v>0</v>
      </c>
      <c r="I36" s="56">
        <v>0</v>
      </c>
      <c r="J36" s="55">
        <v>0</v>
      </c>
      <c r="K36" s="56">
        <v>0</v>
      </c>
      <c r="L36" s="55">
        <v>0</v>
      </c>
      <c r="M36" s="56">
        <v>71000</v>
      </c>
      <c r="N36" s="65">
        <f t="shared" si="1"/>
        <v>4230725</v>
      </c>
    </row>
    <row r="37" spans="1:14" ht="21.75" thickBot="1" x14ac:dyDescent="0.6">
      <c r="A37" s="52">
        <v>1374</v>
      </c>
      <c r="B37" s="55">
        <v>4117477</v>
      </c>
      <c r="C37" s="56">
        <v>104979</v>
      </c>
      <c r="D37" s="55">
        <v>268389</v>
      </c>
      <c r="E37" s="56">
        <v>0</v>
      </c>
      <c r="F37" s="55">
        <v>253432</v>
      </c>
      <c r="G37" s="56">
        <v>0</v>
      </c>
      <c r="H37" s="55">
        <v>0</v>
      </c>
      <c r="I37" s="56">
        <v>0</v>
      </c>
      <c r="J37" s="55">
        <v>0</v>
      </c>
      <c r="K37" s="56">
        <v>0</v>
      </c>
      <c r="L37" s="55">
        <v>0</v>
      </c>
      <c r="M37" s="56">
        <v>75582</v>
      </c>
      <c r="N37" s="65">
        <f t="shared" si="1"/>
        <v>4819859</v>
      </c>
    </row>
    <row r="38" spans="1:14" ht="21.75" thickBot="1" x14ac:dyDescent="0.6">
      <c r="A38" s="52">
        <v>1375</v>
      </c>
      <c r="B38" s="55">
        <v>4364332</v>
      </c>
      <c r="C38" s="56">
        <v>116070</v>
      </c>
      <c r="D38" s="55">
        <v>281089</v>
      </c>
      <c r="E38" s="56">
        <v>0</v>
      </c>
      <c r="F38" s="55">
        <v>263378</v>
      </c>
      <c r="G38" s="56">
        <v>0</v>
      </c>
      <c r="H38" s="55">
        <v>0</v>
      </c>
      <c r="I38" s="56">
        <v>0</v>
      </c>
      <c r="J38" s="55">
        <v>0</v>
      </c>
      <c r="K38" s="56">
        <v>0</v>
      </c>
      <c r="L38" s="55">
        <v>0</v>
      </c>
      <c r="M38" s="56">
        <v>75666</v>
      </c>
      <c r="N38" s="65">
        <f t="shared" si="1"/>
        <v>5100535</v>
      </c>
    </row>
    <row r="39" spans="1:14" ht="21.75" thickBot="1" x14ac:dyDescent="0.6">
      <c r="A39" s="52">
        <v>1376</v>
      </c>
      <c r="B39" s="55">
        <v>4773968</v>
      </c>
      <c r="C39" s="56">
        <v>153334</v>
      </c>
      <c r="D39" s="55">
        <v>338586</v>
      </c>
      <c r="E39" s="56">
        <v>0</v>
      </c>
      <c r="F39" s="55">
        <v>282150</v>
      </c>
      <c r="G39" s="56">
        <v>0</v>
      </c>
      <c r="H39" s="55">
        <v>0</v>
      </c>
      <c r="I39" s="56">
        <v>0</v>
      </c>
      <c r="J39" s="55">
        <v>0</v>
      </c>
      <c r="K39" s="56">
        <v>0</v>
      </c>
      <c r="L39" s="55">
        <v>0</v>
      </c>
      <c r="M39" s="56">
        <v>77000</v>
      </c>
      <c r="N39" s="65">
        <f t="shared" si="1"/>
        <v>5625038</v>
      </c>
    </row>
    <row r="40" spans="1:14" ht="21.75" thickBot="1" x14ac:dyDescent="0.6">
      <c r="A40" s="52">
        <v>1377</v>
      </c>
      <c r="B40" s="55">
        <v>4900631</v>
      </c>
      <c r="C40" s="56">
        <v>189685</v>
      </c>
      <c r="D40" s="55">
        <v>385622</v>
      </c>
      <c r="E40" s="56">
        <v>0</v>
      </c>
      <c r="F40" s="55">
        <v>280918</v>
      </c>
      <c r="G40" s="56">
        <v>0</v>
      </c>
      <c r="H40" s="55">
        <v>0</v>
      </c>
      <c r="I40" s="56">
        <v>0</v>
      </c>
      <c r="J40" s="55">
        <v>0</v>
      </c>
      <c r="K40" s="56">
        <v>0</v>
      </c>
      <c r="L40" s="55">
        <v>0</v>
      </c>
      <c r="M40" s="56">
        <v>92600</v>
      </c>
      <c r="N40" s="65">
        <f t="shared" si="1"/>
        <v>5849456</v>
      </c>
    </row>
    <row r="41" spans="1:14" ht="21.75" thickBot="1" x14ac:dyDescent="0.6">
      <c r="A41" s="52">
        <v>1378</v>
      </c>
      <c r="B41" s="55">
        <v>5013288</v>
      </c>
      <c r="C41" s="56">
        <v>210008</v>
      </c>
      <c r="D41" s="55">
        <v>380234</v>
      </c>
      <c r="E41" s="56">
        <v>0</v>
      </c>
      <c r="F41" s="55">
        <v>271733</v>
      </c>
      <c r="G41" s="56">
        <v>0</v>
      </c>
      <c r="H41" s="55">
        <v>0</v>
      </c>
      <c r="I41" s="56">
        <v>0</v>
      </c>
      <c r="J41" s="55">
        <v>0</v>
      </c>
      <c r="K41" s="56">
        <v>0</v>
      </c>
      <c r="L41" s="55">
        <v>0</v>
      </c>
      <c r="M41" s="56">
        <v>68445</v>
      </c>
      <c r="N41" s="65">
        <f t="shared" si="1"/>
        <v>5943708</v>
      </c>
    </row>
    <row r="42" spans="1:14" ht="21.75" thickBot="1" x14ac:dyDescent="0.6">
      <c r="A42" s="52">
        <v>1379</v>
      </c>
      <c r="B42" s="55">
        <v>5099687</v>
      </c>
      <c r="C42" s="56">
        <v>218868</v>
      </c>
      <c r="D42" s="55">
        <v>375364</v>
      </c>
      <c r="E42" s="56">
        <v>0</v>
      </c>
      <c r="F42" s="55">
        <v>293310</v>
      </c>
      <c r="G42" s="56">
        <v>0</v>
      </c>
      <c r="H42" s="55">
        <v>0</v>
      </c>
      <c r="I42" s="56">
        <v>0</v>
      </c>
      <c r="J42" s="55">
        <v>0</v>
      </c>
      <c r="K42" s="56">
        <v>0</v>
      </c>
      <c r="L42" s="55">
        <v>0</v>
      </c>
      <c r="M42" s="56">
        <v>71938</v>
      </c>
      <c r="N42" s="65">
        <f t="shared" si="1"/>
        <v>6059167</v>
      </c>
    </row>
    <row r="43" spans="1:14" ht="21.75" thickBot="1" x14ac:dyDescent="0.6">
      <c r="A43" s="52">
        <v>1380</v>
      </c>
      <c r="B43" s="55">
        <v>5349925</v>
      </c>
      <c r="C43" s="56">
        <v>234341</v>
      </c>
      <c r="D43" s="55">
        <v>382097</v>
      </c>
      <c r="E43" s="56">
        <v>0</v>
      </c>
      <c r="F43" s="55">
        <v>298556</v>
      </c>
      <c r="G43" s="56">
        <v>0</v>
      </c>
      <c r="H43" s="55">
        <v>0</v>
      </c>
      <c r="I43" s="56">
        <v>0</v>
      </c>
      <c r="J43" s="55">
        <v>0</v>
      </c>
      <c r="K43" s="56">
        <v>0</v>
      </c>
      <c r="L43" s="55">
        <v>0</v>
      </c>
      <c r="M43" s="56">
        <v>92994</v>
      </c>
      <c r="N43" s="65">
        <f t="shared" si="1"/>
        <v>6357913</v>
      </c>
    </row>
    <row r="44" spans="1:14" ht="21.75" thickBot="1" x14ac:dyDescent="0.6">
      <c r="A44" s="52">
        <v>1381</v>
      </c>
      <c r="B44" s="55">
        <v>5591265</v>
      </c>
      <c r="C44" s="56">
        <v>245398</v>
      </c>
      <c r="D44" s="55">
        <v>393200</v>
      </c>
      <c r="E44" s="56">
        <v>0</v>
      </c>
      <c r="F44" s="55">
        <v>232118</v>
      </c>
      <c r="G44" s="56">
        <v>0</v>
      </c>
      <c r="H44" s="55">
        <v>0</v>
      </c>
      <c r="I44" s="56">
        <v>0</v>
      </c>
      <c r="J44" s="55">
        <v>0</v>
      </c>
      <c r="K44" s="56">
        <v>0</v>
      </c>
      <c r="L44" s="55">
        <v>0</v>
      </c>
      <c r="M44" s="56">
        <v>116268</v>
      </c>
      <c r="N44" s="65">
        <f t="shared" si="1"/>
        <v>6578249</v>
      </c>
    </row>
    <row r="45" spans="1:14" ht="21.75" thickBot="1" x14ac:dyDescent="0.6">
      <c r="A45" s="52">
        <v>1382</v>
      </c>
      <c r="B45" s="55">
        <v>5878247</v>
      </c>
      <c r="C45" s="56">
        <v>236876</v>
      </c>
      <c r="D45" s="55">
        <v>383150</v>
      </c>
      <c r="E45" s="56">
        <v>0</v>
      </c>
      <c r="F45" s="55">
        <v>258031</v>
      </c>
      <c r="G45" s="56">
        <v>0</v>
      </c>
      <c r="H45" s="55">
        <v>0</v>
      </c>
      <c r="I45" s="56">
        <v>0</v>
      </c>
      <c r="J45" s="55">
        <v>0</v>
      </c>
      <c r="K45" s="56">
        <v>0</v>
      </c>
      <c r="L45" s="55">
        <v>0</v>
      </c>
      <c r="M45" s="56">
        <v>131850</v>
      </c>
      <c r="N45" s="65">
        <f t="shared" si="1"/>
        <v>6888154</v>
      </c>
    </row>
    <row r="46" spans="1:14" ht="21.75" thickBot="1" x14ac:dyDescent="0.6">
      <c r="A46" s="52">
        <v>1383</v>
      </c>
      <c r="B46" s="55">
        <v>6123839</v>
      </c>
      <c r="C46" s="56">
        <v>237619</v>
      </c>
      <c r="D46" s="55">
        <v>389359</v>
      </c>
      <c r="E46" s="56">
        <v>0</v>
      </c>
      <c r="F46" s="55">
        <v>277498</v>
      </c>
      <c r="G46" s="56">
        <v>0</v>
      </c>
      <c r="H46" s="55">
        <v>0</v>
      </c>
      <c r="I46" s="56">
        <v>0</v>
      </c>
      <c r="J46" s="55">
        <v>0</v>
      </c>
      <c r="K46" s="56">
        <v>0</v>
      </c>
      <c r="L46" s="55">
        <v>0</v>
      </c>
      <c r="M46" s="56">
        <v>133552</v>
      </c>
      <c r="N46" s="65">
        <f t="shared" si="1"/>
        <v>7161867</v>
      </c>
    </row>
    <row r="47" spans="1:14" ht="21.75" thickBot="1" x14ac:dyDescent="0.6">
      <c r="A47" s="52">
        <v>1384</v>
      </c>
      <c r="B47" s="55">
        <v>6417406</v>
      </c>
      <c r="C47" s="56">
        <v>247366</v>
      </c>
      <c r="D47" s="55">
        <v>406114</v>
      </c>
      <c r="E47" s="56">
        <v>0</v>
      </c>
      <c r="F47" s="55">
        <v>280812</v>
      </c>
      <c r="G47" s="56">
        <v>0</v>
      </c>
      <c r="H47" s="55">
        <v>0</v>
      </c>
      <c r="I47" s="56">
        <v>0</v>
      </c>
      <c r="J47" s="55">
        <v>0</v>
      </c>
      <c r="K47" s="56">
        <v>0</v>
      </c>
      <c r="L47" s="55">
        <v>0</v>
      </c>
      <c r="M47" s="56">
        <v>123028</v>
      </c>
      <c r="N47" s="65">
        <f t="shared" si="1"/>
        <v>7474726</v>
      </c>
    </row>
    <row r="48" spans="1:14" ht="21.75" thickBot="1" x14ac:dyDescent="0.6">
      <c r="A48" s="52">
        <v>1385</v>
      </c>
      <c r="B48" s="55">
        <v>6599278</v>
      </c>
      <c r="C48" s="56">
        <v>104149</v>
      </c>
      <c r="D48" s="55">
        <v>371649</v>
      </c>
      <c r="E48" s="56">
        <v>109808</v>
      </c>
      <c r="F48" s="55">
        <v>176956</v>
      </c>
      <c r="G48" s="56">
        <v>0</v>
      </c>
      <c r="H48" s="55">
        <v>0</v>
      </c>
      <c r="I48" s="56">
        <v>0</v>
      </c>
      <c r="J48" s="55">
        <v>0</v>
      </c>
      <c r="K48" s="56">
        <v>0</v>
      </c>
      <c r="L48" s="55">
        <v>0</v>
      </c>
      <c r="M48" s="56">
        <v>150184</v>
      </c>
      <c r="N48" s="65">
        <f t="shared" si="1"/>
        <v>7512024</v>
      </c>
    </row>
    <row r="49" spans="1:16" ht="21.75" thickBot="1" x14ac:dyDescent="0.6">
      <c r="A49" s="52">
        <v>1386</v>
      </c>
      <c r="B49" s="55">
        <v>7445523</v>
      </c>
      <c r="C49" s="56">
        <v>143708</v>
      </c>
      <c r="D49" s="55">
        <v>299234</v>
      </c>
      <c r="E49" s="56">
        <v>126910</v>
      </c>
      <c r="F49" s="55">
        <v>278203</v>
      </c>
      <c r="G49" s="56">
        <v>0</v>
      </c>
      <c r="H49" s="55">
        <v>0</v>
      </c>
      <c r="I49" s="56">
        <v>0</v>
      </c>
      <c r="J49" s="55">
        <v>0</v>
      </c>
      <c r="K49" s="56">
        <v>0</v>
      </c>
      <c r="L49" s="55">
        <v>0</v>
      </c>
      <c r="M49" s="56">
        <v>148914</v>
      </c>
      <c r="N49" s="65">
        <f t="shared" si="1"/>
        <v>8442492</v>
      </c>
    </row>
    <row r="50" spans="1:16" ht="21.75" thickBot="1" x14ac:dyDescent="0.6">
      <c r="A50" s="52">
        <v>1387</v>
      </c>
      <c r="B50" s="55">
        <v>7845992</v>
      </c>
      <c r="C50" s="56">
        <v>167242</v>
      </c>
      <c r="D50" s="55">
        <v>337111</v>
      </c>
      <c r="E50" s="56">
        <v>107172</v>
      </c>
      <c r="F50" s="55">
        <v>378284</v>
      </c>
      <c r="G50" s="56">
        <v>0</v>
      </c>
      <c r="H50" s="55">
        <v>0</v>
      </c>
      <c r="I50" s="56">
        <v>0</v>
      </c>
      <c r="J50" s="55">
        <v>0</v>
      </c>
      <c r="K50" s="56">
        <v>0</v>
      </c>
      <c r="L50" s="55">
        <v>179263</v>
      </c>
      <c r="M50" s="56">
        <v>137179</v>
      </c>
      <c r="N50" s="65">
        <f t="shared" si="1"/>
        <v>9152243</v>
      </c>
    </row>
    <row r="51" spans="1:16" ht="21.75" thickBot="1" x14ac:dyDescent="0.6">
      <c r="A51" s="52">
        <v>1388</v>
      </c>
      <c r="B51" s="55">
        <v>8143720</v>
      </c>
      <c r="C51" s="56">
        <v>313138</v>
      </c>
      <c r="D51" s="55">
        <v>396939</v>
      </c>
      <c r="E51" s="56">
        <v>171799</v>
      </c>
      <c r="F51" s="55">
        <v>509302</v>
      </c>
      <c r="G51" s="56">
        <v>0</v>
      </c>
      <c r="H51" s="55">
        <v>0</v>
      </c>
      <c r="I51" s="56">
        <v>0</v>
      </c>
      <c r="J51" s="55">
        <v>0</v>
      </c>
      <c r="K51" s="56">
        <v>0</v>
      </c>
      <c r="L51" s="55">
        <v>216015</v>
      </c>
      <c r="M51" s="56">
        <v>166629</v>
      </c>
      <c r="N51" s="65">
        <f t="shared" si="1"/>
        <v>9917542</v>
      </c>
    </row>
    <row r="52" spans="1:16" ht="21.75" thickBot="1" x14ac:dyDescent="0.6">
      <c r="A52" s="52">
        <v>1389</v>
      </c>
      <c r="B52" s="55">
        <v>8457866</v>
      </c>
      <c r="C52" s="56">
        <v>386012</v>
      </c>
      <c r="D52" s="55">
        <v>437276</v>
      </c>
      <c r="E52" s="56">
        <v>205628</v>
      </c>
      <c r="F52" s="55">
        <v>604839</v>
      </c>
      <c r="G52" s="56">
        <v>114646</v>
      </c>
      <c r="H52" s="55">
        <v>0</v>
      </c>
      <c r="I52" s="56">
        <v>0</v>
      </c>
      <c r="J52" s="55">
        <v>0</v>
      </c>
      <c r="K52" s="56">
        <v>0</v>
      </c>
      <c r="L52" s="55">
        <v>205889</v>
      </c>
      <c r="M52" s="56">
        <v>161549</v>
      </c>
      <c r="N52" s="65">
        <f t="shared" si="1"/>
        <v>10573705</v>
      </c>
    </row>
    <row r="53" spans="1:16" ht="21.75" thickBot="1" x14ac:dyDescent="0.6">
      <c r="A53" s="52">
        <v>1390</v>
      </c>
      <c r="B53" s="55">
        <v>8644429</v>
      </c>
      <c r="C53" s="56">
        <v>446182</v>
      </c>
      <c r="D53" s="55">
        <v>604325</v>
      </c>
      <c r="E53" s="56">
        <v>356745</v>
      </c>
      <c r="F53" s="55">
        <v>727169</v>
      </c>
      <c r="G53" s="56">
        <v>337571</v>
      </c>
      <c r="H53" s="55">
        <v>0</v>
      </c>
      <c r="I53" s="56">
        <v>0</v>
      </c>
      <c r="J53" s="55">
        <v>0</v>
      </c>
      <c r="K53" s="56">
        <v>159</v>
      </c>
      <c r="L53" s="55">
        <v>205865</v>
      </c>
      <c r="M53" s="56">
        <v>174644</v>
      </c>
      <c r="N53" s="65">
        <f t="shared" si="1"/>
        <v>11497089</v>
      </c>
      <c r="O53" s="64"/>
      <c r="P53" s="63"/>
    </row>
    <row r="54" spans="1:16" ht="21.75" thickBot="1" x14ac:dyDescent="0.6">
      <c r="A54" s="52">
        <v>1391</v>
      </c>
      <c r="B54" s="55">
        <v>8805936</v>
      </c>
      <c r="C54" s="56">
        <v>543553</v>
      </c>
      <c r="D54" s="59">
        <v>722428</v>
      </c>
      <c r="E54" s="56">
        <v>461475</v>
      </c>
      <c r="F54" s="55">
        <v>866540</v>
      </c>
      <c r="G54" s="56">
        <v>481255</v>
      </c>
      <c r="H54" s="55">
        <v>70293</v>
      </c>
      <c r="I54" s="56">
        <v>29433</v>
      </c>
      <c r="J54" s="55">
        <v>934</v>
      </c>
      <c r="K54" s="56">
        <v>2363</v>
      </c>
      <c r="L54" s="55">
        <v>110360</v>
      </c>
      <c r="M54" s="56">
        <v>192113</v>
      </c>
      <c r="N54" s="65">
        <f t="shared" si="1"/>
        <v>12286683</v>
      </c>
      <c r="O54" s="64"/>
      <c r="P54" s="63"/>
    </row>
    <row r="55" spans="1:16" ht="21.75" thickBot="1" x14ac:dyDescent="0.6">
      <c r="A55" s="52">
        <v>1392</v>
      </c>
      <c r="B55" s="55">
        <v>8882535</v>
      </c>
      <c r="C55" s="56">
        <v>611516</v>
      </c>
      <c r="D55" s="59">
        <v>771650</v>
      </c>
      <c r="E55" s="56">
        <v>556080</v>
      </c>
      <c r="F55" s="55">
        <v>969083</v>
      </c>
      <c r="G55" s="56">
        <v>613622</v>
      </c>
      <c r="H55" s="55">
        <v>63476</v>
      </c>
      <c r="I55" s="56">
        <v>30425</v>
      </c>
      <c r="J55" s="55">
        <v>778</v>
      </c>
      <c r="K55" s="56">
        <v>3097</v>
      </c>
      <c r="L55" s="55">
        <v>130740</v>
      </c>
      <c r="M55" s="56">
        <v>175045</v>
      </c>
      <c r="N55" s="65">
        <f t="shared" si="1"/>
        <v>12808047</v>
      </c>
      <c r="O55" s="64"/>
      <c r="P55" s="63"/>
    </row>
    <row r="56" spans="1:16" ht="21.75" thickBot="1" x14ac:dyDescent="0.6">
      <c r="A56" s="52">
        <v>1393</v>
      </c>
      <c r="B56" s="55">
        <v>9256358</v>
      </c>
      <c r="C56" s="56">
        <v>650003</v>
      </c>
      <c r="D56" s="59">
        <v>783984</v>
      </c>
      <c r="E56" s="56">
        <v>517963</v>
      </c>
      <c r="F56" s="55">
        <v>1059544</v>
      </c>
      <c r="G56" s="56">
        <v>665501</v>
      </c>
      <c r="H56" s="55">
        <v>55464</v>
      </c>
      <c r="I56" s="56">
        <v>31472</v>
      </c>
      <c r="J56" s="55">
        <v>18910</v>
      </c>
      <c r="K56" s="56">
        <v>3240</v>
      </c>
      <c r="L56" s="55">
        <v>133578</v>
      </c>
      <c r="M56" s="56">
        <v>168481</v>
      </c>
      <c r="N56" s="65">
        <f t="shared" si="1"/>
        <v>13344498</v>
      </c>
      <c r="O56" s="64"/>
      <c r="P56" s="63"/>
    </row>
    <row r="57" spans="1:16" ht="21.75" thickBot="1" x14ac:dyDescent="0.6">
      <c r="A57" s="52">
        <v>1394</v>
      </c>
      <c r="B57" s="55">
        <v>9425071</v>
      </c>
      <c r="C57" s="56">
        <v>672049</v>
      </c>
      <c r="D57" s="59">
        <v>812916</v>
      </c>
      <c r="E57" s="56">
        <v>419318</v>
      </c>
      <c r="F57" s="55">
        <v>1010045</v>
      </c>
      <c r="G57" s="56">
        <v>922017</v>
      </c>
      <c r="H57" s="55">
        <v>51678</v>
      </c>
      <c r="I57" s="56">
        <v>31837</v>
      </c>
      <c r="J57" s="55">
        <v>28449</v>
      </c>
      <c r="K57" s="56">
        <v>3325</v>
      </c>
      <c r="L57" s="55">
        <v>143391</v>
      </c>
      <c r="M57" s="56">
        <v>191630</v>
      </c>
      <c r="N57" s="65">
        <f t="shared" si="1"/>
        <v>13711726</v>
      </c>
      <c r="O57" s="64"/>
      <c r="P57" s="63"/>
    </row>
    <row r="58" spans="1:16" ht="21.75" thickBot="1" x14ac:dyDescent="0.6">
      <c r="A58" s="52">
        <v>1395</v>
      </c>
      <c r="B58" s="55">
        <v>9408019</v>
      </c>
      <c r="C58" s="56">
        <v>704667</v>
      </c>
      <c r="D58" s="59">
        <v>862348</v>
      </c>
      <c r="E58" s="56">
        <v>368321</v>
      </c>
      <c r="F58" s="55">
        <v>977048</v>
      </c>
      <c r="G58" s="56">
        <v>988201</v>
      </c>
      <c r="H58" s="55">
        <v>50043</v>
      </c>
      <c r="I58" s="56">
        <v>31483</v>
      </c>
      <c r="J58" s="55">
        <v>35633</v>
      </c>
      <c r="K58" s="56">
        <v>3255</v>
      </c>
      <c r="L58" s="55">
        <v>145827</v>
      </c>
      <c r="M58" s="56">
        <v>204775</v>
      </c>
      <c r="N58" s="65">
        <f t="shared" si="1"/>
        <v>13779620</v>
      </c>
      <c r="O58" s="64"/>
      <c r="P58" s="63"/>
    </row>
    <row r="59" spans="1:16" ht="21.75" thickBot="1" x14ac:dyDescent="0.6">
      <c r="A59" s="52">
        <v>1396</v>
      </c>
      <c r="B59" s="55">
        <v>9608020</v>
      </c>
      <c r="C59" s="56">
        <v>752748</v>
      </c>
      <c r="D59" s="55">
        <v>876567</v>
      </c>
      <c r="E59" s="56">
        <v>336716</v>
      </c>
      <c r="F59" s="55">
        <v>955469</v>
      </c>
      <c r="G59" s="56">
        <v>970529</v>
      </c>
      <c r="H59" s="55">
        <v>47326</v>
      </c>
      <c r="I59" s="56">
        <v>33128</v>
      </c>
      <c r="J59" s="55">
        <v>44654</v>
      </c>
      <c r="K59" s="56">
        <v>3313</v>
      </c>
      <c r="L59" s="55">
        <v>141452</v>
      </c>
      <c r="M59" s="56">
        <v>213032</v>
      </c>
      <c r="N59" s="65">
        <f t="shared" si="1"/>
        <v>13982954</v>
      </c>
      <c r="O59" s="64"/>
      <c r="P59" s="63"/>
    </row>
    <row r="60" spans="1:16" ht="21.75" thickBot="1" x14ac:dyDescent="0.6">
      <c r="A60" s="52">
        <v>1397</v>
      </c>
      <c r="B60" s="55">
        <v>9605188</v>
      </c>
      <c r="C60" s="56">
        <v>806445</v>
      </c>
      <c r="D60" s="55">
        <v>961991</v>
      </c>
      <c r="E60" s="56">
        <v>320325</v>
      </c>
      <c r="F60" s="55">
        <v>942040</v>
      </c>
      <c r="G60" s="56">
        <v>809753</v>
      </c>
      <c r="H60" s="55">
        <v>46031</v>
      </c>
      <c r="I60" s="56">
        <v>34034</v>
      </c>
      <c r="J60" s="55">
        <v>107331</v>
      </c>
      <c r="K60" s="56">
        <v>3216</v>
      </c>
      <c r="L60" s="55">
        <v>145974</v>
      </c>
      <c r="M60" s="56">
        <v>246865</v>
      </c>
      <c r="N60" s="65">
        <f t="shared" si="1"/>
        <v>14029193</v>
      </c>
      <c r="O60" s="64"/>
      <c r="P60" s="63"/>
    </row>
    <row r="61" spans="1:16" ht="21.75" thickBot="1" x14ac:dyDescent="0.6">
      <c r="A61" s="52">
        <v>1398</v>
      </c>
      <c r="B61" s="55">
        <v>9926267</v>
      </c>
      <c r="C61" s="56">
        <v>750439</v>
      </c>
      <c r="D61" s="55">
        <v>1081424</v>
      </c>
      <c r="E61" s="56">
        <v>295567</v>
      </c>
      <c r="F61" s="55">
        <v>910951</v>
      </c>
      <c r="G61" s="56">
        <v>831406</v>
      </c>
      <c r="H61" s="55">
        <v>44486</v>
      </c>
      <c r="I61" s="56">
        <v>31234</v>
      </c>
      <c r="J61" s="55">
        <v>121854</v>
      </c>
      <c r="K61" s="56">
        <v>3091</v>
      </c>
      <c r="L61" s="55">
        <v>150599</v>
      </c>
      <c r="M61" s="56">
        <v>225942</v>
      </c>
      <c r="N61" s="65">
        <f t="shared" si="1"/>
        <v>14373260</v>
      </c>
      <c r="O61" s="64"/>
      <c r="P61" s="63"/>
    </row>
    <row r="62" spans="1:16" ht="21.75" thickBot="1" x14ac:dyDescent="0.6">
      <c r="A62" s="52">
        <v>1399</v>
      </c>
      <c r="B62" s="55">
        <v>10078073</v>
      </c>
      <c r="C62" s="56">
        <v>728480</v>
      </c>
      <c r="D62" s="55">
        <v>1186661</v>
      </c>
      <c r="E62" s="56">
        <v>272633</v>
      </c>
      <c r="F62" s="55">
        <v>893259</v>
      </c>
      <c r="G62" s="56">
        <v>835779</v>
      </c>
      <c r="H62" s="55">
        <v>42565</v>
      </c>
      <c r="I62" s="56">
        <v>28610</v>
      </c>
      <c r="J62" s="55">
        <v>142758</v>
      </c>
      <c r="K62" s="56">
        <v>3008</v>
      </c>
      <c r="L62" s="55">
        <v>158993</v>
      </c>
      <c r="M62" s="56">
        <v>213982</v>
      </c>
      <c r="N62" s="65">
        <f t="shared" si="1"/>
        <v>14584801</v>
      </c>
      <c r="O62" s="64"/>
      <c r="P62" s="63"/>
    </row>
    <row r="63" spans="1:16" ht="21.75" thickBot="1" x14ac:dyDescent="0.6">
      <c r="A63" s="52">
        <v>1400</v>
      </c>
      <c r="B63" s="55">
        <v>10446759</v>
      </c>
      <c r="C63" s="56">
        <v>741243</v>
      </c>
      <c r="D63" s="55">
        <v>1496078</v>
      </c>
      <c r="E63" s="56">
        <v>247605</v>
      </c>
      <c r="F63" s="55">
        <v>863463</v>
      </c>
      <c r="G63" s="56">
        <v>768746</v>
      </c>
      <c r="H63" s="55">
        <v>40344</v>
      </c>
      <c r="I63" s="56">
        <v>26550</v>
      </c>
      <c r="J63" s="55">
        <v>168641</v>
      </c>
      <c r="K63" s="56">
        <v>2923</v>
      </c>
      <c r="L63" s="55">
        <v>154263</v>
      </c>
      <c r="M63" s="56">
        <v>173400</v>
      </c>
      <c r="N63" s="65">
        <f t="shared" si="1"/>
        <v>15130015</v>
      </c>
      <c r="O63" s="64"/>
      <c r="P63" s="63"/>
    </row>
    <row r="64" spans="1:16" ht="21.75" thickBot="1" x14ac:dyDescent="0.6">
      <c r="A64" s="36">
        <v>1401</v>
      </c>
      <c r="B64" s="55">
        <v>10777569</v>
      </c>
      <c r="C64" s="56">
        <v>701087</v>
      </c>
      <c r="D64" s="55">
        <v>1738674</v>
      </c>
      <c r="E64" s="56">
        <v>226268</v>
      </c>
      <c r="F64" s="55">
        <v>834221</v>
      </c>
      <c r="G64" s="56">
        <v>706264</v>
      </c>
      <c r="H64" s="55">
        <v>37695</v>
      </c>
      <c r="I64" s="56">
        <v>24599</v>
      </c>
      <c r="J64" s="55">
        <v>192305</v>
      </c>
      <c r="K64" s="56">
        <v>2798</v>
      </c>
      <c r="L64" s="55">
        <v>150555</v>
      </c>
      <c r="M64" s="56">
        <v>165102</v>
      </c>
      <c r="N64" s="65">
        <f t="shared" si="1"/>
        <v>15557137</v>
      </c>
    </row>
    <row r="65" spans="1:14" ht="21.75" thickBot="1" x14ac:dyDescent="0.6">
      <c r="A65" s="36">
        <v>1402</v>
      </c>
      <c r="B65" s="55">
        <v>11380680</v>
      </c>
      <c r="C65" s="56">
        <v>690697</v>
      </c>
      <c r="D65" s="55">
        <v>1998046</v>
      </c>
      <c r="E65" s="56">
        <v>206250</v>
      </c>
      <c r="F65" s="55">
        <v>805108</v>
      </c>
      <c r="G65" s="56">
        <v>671895</v>
      </c>
      <c r="H65" s="55">
        <v>31201</v>
      </c>
      <c r="I65" s="56">
        <v>22055</v>
      </c>
      <c r="J65" s="55">
        <v>203106</v>
      </c>
      <c r="K65" s="56">
        <v>2570</v>
      </c>
      <c r="L65" s="55">
        <v>147953</v>
      </c>
      <c r="M65" s="56">
        <v>145571</v>
      </c>
      <c r="N65" s="65">
        <f t="shared" si="1"/>
        <v>16305132</v>
      </c>
    </row>
  </sheetData>
  <mergeCells count="1">
    <mergeCell ref="A1:N1"/>
  </mergeCells>
  <printOptions horizontalCentered="1" verticalCentered="1"/>
  <pageMargins left="0" right="0" top="0" bottom="0" header="0" footer="0"/>
  <pageSetup paperSize="9" scale="6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9ADC-14D8-49F9-BD9E-8769F134C8A3}">
  <sheetPr>
    <tabColor rgb="FF00B050"/>
  </sheetPr>
  <dimension ref="A1:S106"/>
  <sheetViews>
    <sheetView rightToLeft="1" view="pageBreakPreview" topLeftCell="A79" zoomScaleNormal="100" zoomScaleSheetLayoutView="100" workbookViewId="0">
      <selection activeCell="N21" sqref="N21"/>
    </sheetView>
  </sheetViews>
  <sheetFormatPr defaultRowHeight="18.75" x14ac:dyDescent="0.45"/>
  <cols>
    <col min="1" max="1" width="15" style="44" customWidth="1"/>
    <col min="2" max="2" width="9.7109375" style="44" customWidth="1"/>
    <col min="3" max="3" width="12.28515625" style="44" bestFit="1" customWidth="1"/>
    <col min="4" max="4" width="8.7109375" style="44" customWidth="1"/>
    <col min="5" max="5" width="12.28515625" style="44" bestFit="1" customWidth="1"/>
    <col min="6" max="6" width="8" style="44" customWidth="1"/>
    <col min="7" max="7" width="10" style="44" customWidth="1"/>
    <col min="8" max="8" width="9.85546875" style="44" customWidth="1"/>
    <col min="9" max="9" width="12.28515625" style="44" customWidth="1"/>
    <col min="10" max="10" width="12.85546875" style="44" customWidth="1"/>
    <col min="11" max="11" width="10.42578125" style="44" bestFit="1" customWidth="1"/>
    <col min="12" max="16384" width="9.140625" style="44"/>
  </cols>
  <sheetData>
    <row r="1" spans="1:19" ht="24.75" thickBot="1" x14ac:dyDescent="0.5">
      <c r="A1" s="123" t="s">
        <v>124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9" ht="21" customHeight="1" thickBot="1" x14ac:dyDescent="0.5">
      <c r="A2" s="128" t="s">
        <v>3</v>
      </c>
      <c r="B2" s="128" t="s">
        <v>5</v>
      </c>
      <c r="C2" s="128" t="s">
        <v>6</v>
      </c>
      <c r="D2" s="128"/>
      <c r="E2" s="128"/>
      <c r="F2" s="128"/>
      <c r="G2" s="128" t="s">
        <v>33</v>
      </c>
      <c r="H2" s="128"/>
      <c r="I2" s="134" t="s">
        <v>13</v>
      </c>
      <c r="J2" s="134" t="s">
        <v>12</v>
      </c>
    </row>
    <row r="3" spans="1:19" ht="21.75" customHeight="1" thickBot="1" x14ac:dyDescent="0.5">
      <c r="A3" s="128"/>
      <c r="B3" s="128"/>
      <c r="C3" s="57" t="s">
        <v>7</v>
      </c>
      <c r="D3" s="57" t="s">
        <v>8</v>
      </c>
      <c r="E3" s="58" t="s">
        <v>11</v>
      </c>
      <c r="F3" s="57" t="s">
        <v>2</v>
      </c>
      <c r="G3" s="58" t="s">
        <v>9</v>
      </c>
      <c r="H3" s="58" t="s">
        <v>10</v>
      </c>
      <c r="I3" s="134"/>
      <c r="J3" s="134"/>
    </row>
    <row r="4" spans="1:19" ht="21.75" customHeight="1" thickBot="1" x14ac:dyDescent="0.5">
      <c r="A4" s="52">
        <v>1340</v>
      </c>
      <c r="B4" s="55">
        <v>5757</v>
      </c>
      <c r="C4" s="56">
        <v>0</v>
      </c>
      <c r="D4" s="55">
        <v>0</v>
      </c>
      <c r="E4" s="56">
        <v>0</v>
      </c>
      <c r="F4" s="55">
        <v>1115</v>
      </c>
      <c r="G4" s="56">
        <v>5239</v>
      </c>
      <c r="H4" s="55">
        <v>12050</v>
      </c>
      <c r="I4" s="54">
        <f t="shared" ref="I4:I88" si="0">H4+F4+B4</f>
        <v>18922</v>
      </c>
      <c r="J4" s="55">
        <v>12111</v>
      </c>
    </row>
    <row r="5" spans="1:19" ht="21.75" customHeight="1" thickBot="1" x14ac:dyDescent="0.5">
      <c r="A5" s="52">
        <v>1341</v>
      </c>
      <c r="B5" s="55">
        <v>6802</v>
      </c>
      <c r="C5" s="56">
        <v>0</v>
      </c>
      <c r="D5" s="55">
        <v>0</v>
      </c>
      <c r="E5" s="56">
        <v>0</v>
      </c>
      <c r="F5" s="55">
        <v>1448</v>
      </c>
      <c r="G5" s="56">
        <v>5857</v>
      </c>
      <c r="H5" s="55">
        <v>13471</v>
      </c>
      <c r="I5" s="54">
        <f t="shared" si="0"/>
        <v>21721</v>
      </c>
      <c r="J5" s="55">
        <v>14107</v>
      </c>
      <c r="K5" s="4">
        <f>B5/B4</f>
        <v>1.1815181518151816</v>
      </c>
      <c r="L5" s="4" t="e">
        <f t="shared" ref="L5:S13" si="1">C5/C4</f>
        <v>#DIV/0!</v>
      </c>
      <c r="M5" s="4" t="e">
        <f t="shared" si="1"/>
        <v>#DIV/0!</v>
      </c>
      <c r="N5" s="4" t="e">
        <f t="shared" si="1"/>
        <v>#DIV/0!</v>
      </c>
      <c r="O5" s="4">
        <f t="shared" si="1"/>
        <v>1.2986547085201794</v>
      </c>
      <c r="P5" s="4">
        <f t="shared" si="1"/>
        <v>1.1179614430234777</v>
      </c>
      <c r="Q5" s="4">
        <f t="shared" si="1"/>
        <v>1.1179253112033194</v>
      </c>
      <c r="R5" s="4">
        <f t="shared" si="1"/>
        <v>1.1479230525314448</v>
      </c>
      <c r="S5" s="4">
        <f t="shared" si="1"/>
        <v>1.1648088514573529</v>
      </c>
    </row>
    <row r="6" spans="1:19" ht="21.75" customHeight="1" thickBot="1" x14ac:dyDescent="0.5">
      <c r="A6" s="52">
        <v>1342</v>
      </c>
      <c r="B6" s="55">
        <v>9379</v>
      </c>
      <c r="C6" s="56">
        <v>0</v>
      </c>
      <c r="D6" s="55">
        <v>0</v>
      </c>
      <c r="E6" s="56">
        <v>0</v>
      </c>
      <c r="F6" s="55">
        <v>1634</v>
      </c>
      <c r="G6" s="56">
        <v>7419</v>
      </c>
      <c r="H6" s="55">
        <v>17064</v>
      </c>
      <c r="I6" s="54">
        <f t="shared" si="0"/>
        <v>28077</v>
      </c>
      <c r="J6" s="55">
        <v>18432</v>
      </c>
      <c r="K6" s="4">
        <f t="shared" ref="K6:K13" si="2">B6/B5</f>
        <v>1.3788591590708614</v>
      </c>
      <c r="L6" s="4" t="e">
        <f t="shared" si="1"/>
        <v>#DIV/0!</v>
      </c>
      <c r="M6" s="4" t="e">
        <f t="shared" si="1"/>
        <v>#DIV/0!</v>
      </c>
      <c r="N6" s="4" t="e">
        <f t="shared" si="1"/>
        <v>#DIV/0!</v>
      </c>
      <c r="O6" s="4">
        <f t="shared" si="1"/>
        <v>1.1284530386740332</v>
      </c>
      <c r="P6" s="4">
        <f t="shared" si="1"/>
        <v>1.2666894314495476</v>
      </c>
      <c r="Q6" s="4">
        <f t="shared" si="1"/>
        <v>1.2667211045950559</v>
      </c>
      <c r="R6" s="4">
        <f t="shared" si="1"/>
        <v>1.2926200451176282</v>
      </c>
      <c r="S6" s="4">
        <f t="shared" si="1"/>
        <v>1.3065853831431204</v>
      </c>
    </row>
    <row r="7" spans="1:19" ht="21.75" customHeight="1" thickBot="1" x14ac:dyDescent="0.5">
      <c r="A7" s="52">
        <v>1343</v>
      </c>
      <c r="B7" s="55">
        <v>10668</v>
      </c>
      <c r="C7" s="56">
        <v>0</v>
      </c>
      <c r="D7" s="55">
        <v>0</v>
      </c>
      <c r="E7" s="56">
        <v>0</v>
      </c>
      <c r="F7" s="55">
        <v>1731</v>
      </c>
      <c r="G7" s="56">
        <v>8200</v>
      </c>
      <c r="H7" s="55">
        <v>18861</v>
      </c>
      <c r="I7" s="54">
        <f t="shared" si="0"/>
        <v>31260</v>
      </c>
      <c r="J7" s="55">
        <v>20599</v>
      </c>
      <c r="K7" s="4">
        <f t="shared" si="2"/>
        <v>1.1374346945303337</v>
      </c>
      <c r="L7" s="4" t="e">
        <f t="shared" si="1"/>
        <v>#DIV/0!</v>
      </c>
      <c r="M7" s="4" t="e">
        <f t="shared" si="1"/>
        <v>#DIV/0!</v>
      </c>
      <c r="N7" s="4" t="e">
        <f t="shared" si="1"/>
        <v>#DIV/0!</v>
      </c>
      <c r="O7" s="4">
        <f t="shared" si="1"/>
        <v>1.0593635250917992</v>
      </c>
      <c r="P7" s="4">
        <f t="shared" si="1"/>
        <v>1.1052702520555331</v>
      </c>
      <c r="Q7" s="4">
        <f t="shared" si="1"/>
        <v>1.1053094233473981</v>
      </c>
      <c r="R7" s="4">
        <f t="shared" si="1"/>
        <v>1.1133668126936638</v>
      </c>
      <c r="S7" s="4">
        <f t="shared" si="1"/>
        <v>1.1175672743055556</v>
      </c>
    </row>
    <row r="8" spans="1:19" ht="21.75" customHeight="1" thickBot="1" x14ac:dyDescent="0.5">
      <c r="A8" s="52">
        <v>1344</v>
      </c>
      <c r="B8" s="55">
        <v>12726</v>
      </c>
      <c r="C8" s="56">
        <v>0</v>
      </c>
      <c r="D8" s="55">
        <v>0</v>
      </c>
      <c r="E8" s="56">
        <v>0</v>
      </c>
      <c r="F8" s="55">
        <v>1915</v>
      </c>
      <c r="G8" s="56">
        <v>9272</v>
      </c>
      <c r="H8" s="55">
        <v>21325</v>
      </c>
      <c r="I8" s="54">
        <f t="shared" si="0"/>
        <v>35966</v>
      </c>
      <c r="J8" s="55">
        <v>23913</v>
      </c>
      <c r="K8" s="4">
        <f t="shared" si="2"/>
        <v>1.1929133858267718</v>
      </c>
      <c r="L8" s="4" t="e">
        <f t="shared" si="1"/>
        <v>#DIV/0!</v>
      </c>
      <c r="M8" s="4" t="e">
        <f t="shared" si="1"/>
        <v>#DIV/0!</v>
      </c>
      <c r="N8" s="4" t="e">
        <f t="shared" si="1"/>
        <v>#DIV/0!</v>
      </c>
      <c r="O8" s="4">
        <f t="shared" si="1"/>
        <v>1.1062969381860197</v>
      </c>
      <c r="P8" s="4">
        <f t="shared" si="1"/>
        <v>1.1307317073170731</v>
      </c>
      <c r="Q8" s="4">
        <f t="shared" si="1"/>
        <v>1.1306399448597635</v>
      </c>
      <c r="R8" s="4">
        <f t="shared" si="1"/>
        <v>1.1505438259756877</v>
      </c>
      <c r="S8" s="4">
        <f t="shared" si="1"/>
        <v>1.16088159619399</v>
      </c>
    </row>
    <row r="9" spans="1:19" ht="21.75" customHeight="1" thickBot="1" x14ac:dyDescent="0.5">
      <c r="A9" s="52">
        <v>1345</v>
      </c>
      <c r="B9" s="55">
        <v>14384</v>
      </c>
      <c r="C9" s="56">
        <v>0</v>
      </c>
      <c r="D9" s="55">
        <v>0</v>
      </c>
      <c r="E9" s="56">
        <v>0</v>
      </c>
      <c r="F9" s="55">
        <v>2096</v>
      </c>
      <c r="G9" s="56">
        <v>10420</v>
      </c>
      <c r="H9" s="55">
        <v>23967</v>
      </c>
      <c r="I9" s="54">
        <f t="shared" si="0"/>
        <v>40447</v>
      </c>
      <c r="J9" s="55">
        <v>26900</v>
      </c>
      <c r="K9" s="4">
        <f t="shared" si="2"/>
        <v>1.1302844570171302</v>
      </c>
      <c r="L9" s="4" t="e">
        <f t="shared" si="1"/>
        <v>#DIV/0!</v>
      </c>
      <c r="M9" s="4" t="e">
        <f t="shared" si="1"/>
        <v>#DIV/0!</v>
      </c>
      <c r="N9" s="4" t="e">
        <f t="shared" si="1"/>
        <v>#DIV/0!</v>
      </c>
      <c r="O9" s="4">
        <f t="shared" si="1"/>
        <v>1.0945169712793734</v>
      </c>
      <c r="P9" s="4">
        <f t="shared" si="1"/>
        <v>1.1238136324417602</v>
      </c>
      <c r="Q9" s="4">
        <f t="shared" si="1"/>
        <v>1.1238921453692849</v>
      </c>
      <c r="R9" s="4">
        <f t="shared" si="1"/>
        <v>1.1245898904520937</v>
      </c>
      <c r="S9" s="4">
        <f t="shared" si="1"/>
        <v>1.1249111362020658</v>
      </c>
    </row>
    <row r="10" spans="1:19" ht="21.75" customHeight="1" thickBot="1" x14ac:dyDescent="0.5">
      <c r="A10" s="52">
        <v>1346</v>
      </c>
      <c r="B10" s="55">
        <v>14341</v>
      </c>
      <c r="C10" s="56">
        <v>0</v>
      </c>
      <c r="D10" s="55">
        <v>0</v>
      </c>
      <c r="E10" s="56">
        <v>0</v>
      </c>
      <c r="F10" s="55">
        <v>1844</v>
      </c>
      <c r="G10" s="56">
        <v>11653</v>
      </c>
      <c r="H10" s="55">
        <v>26801</v>
      </c>
      <c r="I10" s="54">
        <f t="shared" si="0"/>
        <v>42986</v>
      </c>
      <c r="J10" s="55">
        <v>27838</v>
      </c>
      <c r="K10" s="4">
        <f t="shared" si="2"/>
        <v>0.99701056729699666</v>
      </c>
      <c r="L10" s="4" t="e">
        <f t="shared" si="1"/>
        <v>#DIV/0!</v>
      </c>
      <c r="M10" s="4" t="e">
        <f t="shared" si="1"/>
        <v>#DIV/0!</v>
      </c>
      <c r="N10" s="4" t="e">
        <f t="shared" si="1"/>
        <v>#DIV/0!</v>
      </c>
      <c r="O10" s="4">
        <f t="shared" si="1"/>
        <v>0.87977099236641221</v>
      </c>
      <c r="P10" s="4">
        <f t="shared" si="1"/>
        <v>1.1183301343570058</v>
      </c>
      <c r="Q10" s="4">
        <f t="shared" si="1"/>
        <v>1.1182459214753619</v>
      </c>
      <c r="R10" s="4">
        <f t="shared" si="1"/>
        <v>1.0627735060696715</v>
      </c>
      <c r="S10" s="4">
        <f t="shared" si="1"/>
        <v>1.0348698884758365</v>
      </c>
    </row>
    <row r="11" spans="1:19" ht="21.75" customHeight="1" thickBot="1" x14ac:dyDescent="0.5">
      <c r="A11" s="52">
        <v>1347</v>
      </c>
      <c r="B11" s="55">
        <v>16241</v>
      </c>
      <c r="C11" s="56">
        <v>0</v>
      </c>
      <c r="D11" s="55">
        <v>0</v>
      </c>
      <c r="E11" s="56">
        <v>0</v>
      </c>
      <c r="F11" s="55">
        <v>2226</v>
      </c>
      <c r="G11" s="56">
        <v>12789</v>
      </c>
      <c r="H11" s="55">
        <v>29415</v>
      </c>
      <c r="I11" s="54">
        <f t="shared" si="0"/>
        <v>47882</v>
      </c>
      <c r="J11" s="55">
        <v>31256</v>
      </c>
      <c r="K11" s="4">
        <f t="shared" si="2"/>
        <v>1.1324872742486578</v>
      </c>
      <c r="L11" s="4" t="e">
        <f t="shared" si="1"/>
        <v>#DIV/0!</v>
      </c>
      <c r="M11" s="4" t="e">
        <f t="shared" si="1"/>
        <v>#DIV/0!</v>
      </c>
      <c r="N11" s="4" t="e">
        <f t="shared" si="1"/>
        <v>#DIV/0!</v>
      </c>
      <c r="O11" s="4">
        <f t="shared" si="1"/>
        <v>1.2071583514099784</v>
      </c>
      <c r="P11" s="4">
        <f t="shared" si="1"/>
        <v>1.0974856260190509</v>
      </c>
      <c r="Q11" s="4">
        <f t="shared" si="1"/>
        <v>1.0975336741166375</v>
      </c>
      <c r="R11" s="4">
        <f t="shared" si="1"/>
        <v>1.1138975480388964</v>
      </c>
      <c r="S11" s="4">
        <f t="shared" si="1"/>
        <v>1.1227818090380055</v>
      </c>
    </row>
    <row r="12" spans="1:19" ht="21.75" customHeight="1" thickBot="1" x14ac:dyDescent="0.5">
      <c r="A12" s="52">
        <v>1348</v>
      </c>
      <c r="B12" s="55">
        <v>17185</v>
      </c>
      <c r="C12" s="56">
        <v>0</v>
      </c>
      <c r="D12" s="55">
        <v>0</v>
      </c>
      <c r="E12" s="56">
        <v>0</v>
      </c>
      <c r="F12" s="55">
        <v>2447</v>
      </c>
      <c r="G12" s="56">
        <v>14218</v>
      </c>
      <c r="H12" s="55">
        <v>32702</v>
      </c>
      <c r="I12" s="54">
        <f t="shared" si="0"/>
        <v>52334</v>
      </c>
      <c r="J12" s="55">
        <v>33850</v>
      </c>
      <c r="K12" s="4">
        <f t="shared" si="2"/>
        <v>1.0581244997229236</v>
      </c>
      <c r="L12" s="4" t="e">
        <f t="shared" si="1"/>
        <v>#DIV/0!</v>
      </c>
      <c r="M12" s="4" t="e">
        <f t="shared" si="1"/>
        <v>#DIV/0!</v>
      </c>
      <c r="N12" s="4" t="e">
        <f t="shared" si="1"/>
        <v>#DIV/0!</v>
      </c>
      <c r="O12" s="4">
        <f t="shared" si="1"/>
        <v>1.0992812219227313</v>
      </c>
      <c r="P12" s="4">
        <f t="shared" si="1"/>
        <v>1.1117366486824616</v>
      </c>
      <c r="Q12" s="4">
        <f t="shared" si="1"/>
        <v>1.1117457079721231</v>
      </c>
      <c r="R12" s="4">
        <f t="shared" si="1"/>
        <v>1.0929785723236289</v>
      </c>
      <c r="S12" s="4">
        <f t="shared" si="1"/>
        <v>1.0829920655234195</v>
      </c>
    </row>
    <row r="13" spans="1:19" ht="21.75" customHeight="1" thickBot="1" x14ac:dyDescent="0.5">
      <c r="A13" s="52">
        <v>1349</v>
      </c>
      <c r="B13" s="55">
        <v>18559</v>
      </c>
      <c r="C13" s="56">
        <v>0</v>
      </c>
      <c r="D13" s="55">
        <v>0</v>
      </c>
      <c r="E13" s="56">
        <v>0</v>
      </c>
      <c r="F13" s="55">
        <v>2834</v>
      </c>
      <c r="G13" s="56">
        <v>16090</v>
      </c>
      <c r="H13" s="55">
        <v>37007</v>
      </c>
      <c r="I13" s="54">
        <f t="shared" si="0"/>
        <v>58400</v>
      </c>
      <c r="J13" s="55">
        <v>37483</v>
      </c>
      <c r="K13" s="4">
        <f t="shared" si="2"/>
        <v>1.0799534477742216</v>
      </c>
      <c r="L13" s="4" t="e">
        <f t="shared" si="1"/>
        <v>#DIV/0!</v>
      </c>
      <c r="M13" s="4" t="e">
        <f t="shared" si="1"/>
        <v>#DIV/0!</v>
      </c>
      <c r="N13" s="4" t="e">
        <f t="shared" si="1"/>
        <v>#DIV/0!</v>
      </c>
      <c r="O13" s="4">
        <f t="shared" si="1"/>
        <v>1.1581528402125052</v>
      </c>
      <c r="P13" s="4">
        <f t="shared" si="1"/>
        <v>1.1316640877760584</v>
      </c>
      <c r="Q13" s="4">
        <f t="shared" si="1"/>
        <v>1.1316433245673048</v>
      </c>
      <c r="R13" s="4">
        <f t="shared" si="1"/>
        <v>1.1159093514732297</v>
      </c>
      <c r="S13" s="4">
        <f t="shared" si="1"/>
        <v>1.1073264401772527</v>
      </c>
    </row>
    <row r="14" spans="1:19" s="1" customFormat="1" ht="21.75" customHeight="1" thickBot="1" x14ac:dyDescent="0.6">
      <c r="A14" s="25" t="s">
        <v>76</v>
      </c>
      <c r="B14" s="69">
        <f>GEOMEAN(K5:K13)-1</f>
        <v>0.13889650512860618</v>
      </c>
      <c r="C14" s="69">
        <v>0</v>
      </c>
      <c r="D14" s="69">
        <v>0</v>
      </c>
      <c r="E14" s="69">
        <v>0</v>
      </c>
      <c r="F14" s="69">
        <f>GEOMEAN(O5:O13)-1</f>
        <v>0.1092102815331546</v>
      </c>
      <c r="G14" s="69">
        <f>GEOMEAN(P5:P13)-1</f>
        <v>0.13277927309155024</v>
      </c>
      <c r="H14" s="69">
        <f>GEOMEAN(Q5:Q13)-1</f>
        <v>0.13277613950425415</v>
      </c>
      <c r="I14" s="69">
        <f>GEOMEAN(R5:R13)-1</f>
        <v>0.13339911100817181</v>
      </c>
      <c r="J14" s="69">
        <f>GEOMEAN(S5:S13)-1</f>
        <v>0.13374960498804112</v>
      </c>
    </row>
    <row r="15" spans="1:19" ht="21.75" customHeight="1" x14ac:dyDescent="0.55000000000000004">
      <c r="N15" s="66"/>
    </row>
    <row r="16" spans="1:19" ht="21.75" customHeight="1" thickBot="1" x14ac:dyDescent="0.5">
      <c r="A16" s="132" t="s">
        <v>125</v>
      </c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9" ht="9" customHeight="1" thickBot="1" x14ac:dyDescent="0.5">
      <c r="A17" s="128" t="s">
        <v>3</v>
      </c>
      <c r="B17" s="128" t="s">
        <v>5</v>
      </c>
      <c r="C17" s="128" t="s">
        <v>6</v>
      </c>
      <c r="D17" s="128"/>
      <c r="E17" s="128"/>
      <c r="F17" s="128"/>
      <c r="G17" s="128" t="s">
        <v>33</v>
      </c>
      <c r="H17" s="128"/>
      <c r="I17" s="134" t="s">
        <v>13</v>
      </c>
      <c r="J17" s="134" t="s">
        <v>12</v>
      </c>
    </row>
    <row r="18" spans="1:19" ht="31.5" customHeight="1" thickBot="1" x14ac:dyDescent="0.5">
      <c r="A18" s="128"/>
      <c r="B18" s="128"/>
      <c r="C18" s="57" t="s">
        <v>7</v>
      </c>
      <c r="D18" s="57" t="s">
        <v>8</v>
      </c>
      <c r="E18" s="58" t="s">
        <v>11</v>
      </c>
      <c r="F18" s="57" t="s">
        <v>2</v>
      </c>
      <c r="G18" s="58" t="s">
        <v>9</v>
      </c>
      <c r="H18" s="58" t="s">
        <v>10</v>
      </c>
      <c r="I18" s="134"/>
      <c r="J18" s="134"/>
    </row>
    <row r="19" spans="1:19" ht="19.5" thickBot="1" x14ac:dyDescent="0.5">
      <c r="A19" s="52">
        <v>1350</v>
      </c>
      <c r="B19" s="55">
        <v>19955</v>
      </c>
      <c r="C19" s="56">
        <v>0</v>
      </c>
      <c r="D19" s="55">
        <v>0</v>
      </c>
      <c r="E19" s="56">
        <v>0</v>
      </c>
      <c r="F19" s="55">
        <v>3281</v>
      </c>
      <c r="G19" s="56">
        <v>17796</v>
      </c>
      <c r="H19" s="55">
        <v>40931</v>
      </c>
      <c r="I19" s="54">
        <f t="shared" si="0"/>
        <v>64167</v>
      </c>
      <c r="J19" s="55">
        <v>41032</v>
      </c>
      <c r="K19" s="4">
        <f t="shared" ref="K19:S19" si="3">B19/B13</f>
        <v>1.0752195700199365</v>
      </c>
      <c r="L19" s="4" t="e">
        <f t="shared" si="3"/>
        <v>#DIV/0!</v>
      </c>
      <c r="M19" s="4" t="e">
        <f t="shared" si="3"/>
        <v>#DIV/0!</v>
      </c>
      <c r="N19" s="4" t="e">
        <f t="shared" si="3"/>
        <v>#DIV/0!</v>
      </c>
      <c r="O19" s="4">
        <f t="shared" si="3"/>
        <v>1.1577275935074101</v>
      </c>
      <c r="P19" s="4">
        <f t="shared" si="3"/>
        <v>1.1060285891858297</v>
      </c>
      <c r="Q19" s="4">
        <f t="shared" si="3"/>
        <v>1.1060339935687842</v>
      </c>
      <c r="R19" s="4">
        <f t="shared" si="3"/>
        <v>1.0987499999999999</v>
      </c>
      <c r="S19" s="4">
        <f t="shared" si="3"/>
        <v>1.0946829229250594</v>
      </c>
    </row>
    <row r="20" spans="1:19" ht="21.75" customHeight="1" thickBot="1" x14ac:dyDescent="0.5">
      <c r="A20" s="52">
        <v>1351</v>
      </c>
      <c r="B20" s="55">
        <v>20806</v>
      </c>
      <c r="C20" s="56">
        <v>0</v>
      </c>
      <c r="D20" s="55">
        <v>0</v>
      </c>
      <c r="E20" s="56">
        <v>0</v>
      </c>
      <c r="F20" s="55">
        <v>3593</v>
      </c>
      <c r="G20" s="56">
        <v>19637</v>
      </c>
      <c r="H20" s="55">
        <v>45166</v>
      </c>
      <c r="I20" s="54">
        <f t="shared" si="0"/>
        <v>69565</v>
      </c>
      <c r="J20" s="55">
        <v>44036</v>
      </c>
      <c r="K20" s="4">
        <f t="shared" ref="K20:S28" si="4">B20/B19</f>
        <v>1.0426459533951391</v>
      </c>
      <c r="L20" s="4" t="e">
        <f t="shared" si="4"/>
        <v>#DIV/0!</v>
      </c>
      <c r="M20" s="4" t="e">
        <f t="shared" si="4"/>
        <v>#DIV/0!</v>
      </c>
      <c r="N20" s="4" t="e">
        <f t="shared" si="4"/>
        <v>#DIV/0!</v>
      </c>
      <c r="O20" s="4">
        <f t="shared" si="4"/>
        <v>1.0950929594635781</v>
      </c>
      <c r="P20" s="4">
        <f t="shared" si="4"/>
        <v>1.1034502135311306</v>
      </c>
      <c r="Q20" s="4">
        <f t="shared" si="4"/>
        <v>1.1034668099973126</v>
      </c>
      <c r="R20" s="4">
        <f t="shared" si="4"/>
        <v>1.0841242383156451</v>
      </c>
      <c r="S20" s="4">
        <f t="shared" si="4"/>
        <v>1.0732111522713979</v>
      </c>
    </row>
    <row r="21" spans="1:19" ht="21.75" customHeight="1" thickBot="1" x14ac:dyDescent="0.5">
      <c r="A21" s="52">
        <v>1352</v>
      </c>
      <c r="B21" s="55">
        <v>21682</v>
      </c>
      <c r="C21" s="56">
        <v>0</v>
      </c>
      <c r="D21" s="55">
        <v>0</v>
      </c>
      <c r="E21" s="56">
        <v>0</v>
      </c>
      <c r="F21" s="55">
        <v>4148</v>
      </c>
      <c r="G21" s="56">
        <v>23845</v>
      </c>
      <c r="H21" s="55">
        <v>54843</v>
      </c>
      <c r="I21" s="54">
        <f t="shared" si="0"/>
        <v>80673</v>
      </c>
      <c r="J21" s="55">
        <v>49675</v>
      </c>
      <c r="K21" s="4">
        <f t="shared" si="4"/>
        <v>1.0421032394501586</v>
      </c>
      <c r="L21" s="4" t="e">
        <f t="shared" si="4"/>
        <v>#DIV/0!</v>
      </c>
      <c r="M21" s="4" t="e">
        <f t="shared" si="4"/>
        <v>#DIV/0!</v>
      </c>
      <c r="N21" s="4" t="e">
        <f t="shared" si="4"/>
        <v>#DIV/0!</v>
      </c>
      <c r="O21" s="4">
        <f t="shared" si="4"/>
        <v>1.1544670192040078</v>
      </c>
      <c r="P21" s="4">
        <f t="shared" si="4"/>
        <v>1.2142893517339717</v>
      </c>
      <c r="Q21" s="4">
        <f t="shared" si="4"/>
        <v>1.214254084931143</v>
      </c>
      <c r="R21" s="4">
        <f t="shared" si="4"/>
        <v>1.1596779989937469</v>
      </c>
      <c r="S21" s="4">
        <f t="shared" si="4"/>
        <v>1.1280543191933872</v>
      </c>
    </row>
    <row r="22" spans="1:19" ht="21.75" customHeight="1" thickBot="1" x14ac:dyDescent="0.5">
      <c r="A22" s="52">
        <v>1353</v>
      </c>
      <c r="B22" s="55">
        <v>22469</v>
      </c>
      <c r="C22" s="56">
        <v>0</v>
      </c>
      <c r="D22" s="55">
        <v>0</v>
      </c>
      <c r="E22" s="56">
        <v>0</v>
      </c>
      <c r="F22" s="55">
        <v>4947</v>
      </c>
      <c r="G22" s="56">
        <v>26476</v>
      </c>
      <c r="H22" s="55">
        <v>60894</v>
      </c>
      <c r="I22" s="54">
        <f t="shared" si="0"/>
        <v>88310</v>
      </c>
      <c r="J22" s="55">
        <v>53892</v>
      </c>
      <c r="K22" s="4">
        <f t="shared" si="4"/>
        <v>1.0362973895397103</v>
      </c>
      <c r="L22" s="4" t="e">
        <f t="shared" si="4"/>
        <v>#DIV/0!</v>
      </c>
      <c r="M22" s="4" t="e">
        <f t="shared" si="4"/>
        <v>#DIV/0!</v>
      </c>
      <c r="N22" s="4" t="e">
        <f t="shared" si="4"/>
        <v>#DIV/0!</v>
      </c>
      <c r="O22" s="4">
        <f t="shared" si="4"/>
        <v>1.1926229508196722</v>
      </c>
      <c r="P22" s="4">
        <f t="shared" si="4"/>
        <v>1.1103375969804992</v>
      </c>
      <c r="Q22" s="4">
        <f t="shared" si="4"/>
        <v>1.1103331327607899</v>
      </c>
      <c r="R22" s="4">
        <f t="shared" si="4"/>
        <v>1.0946661212549429</v>
      </c>
      <c r="S22" s="4">
        <f t="shared" si="4"/>
        <v>1.0848917966784097</v>
      </c>
    </row>
    <row r="23" spans="1:19" ht="21.75" customHeight="1" thickBot="1" x14ac:dyDescent="0.5">
      <c r="A23" s="52">
        <v>1354</v>
      </c>
      <c r="B23" s="55">
        <v>25038</v>
      </c>
      <c r="C23" s="56">
        <v>0</v>
      </c>
      <c r="D23" s="55">
        <v>0</v>
      </c>
      <c r="E23" s="56">
        <v>0</v>
      </c>
      <c r="F23" s="55">
        <v>7080</v>
      </c>
      <c r="G23" s="56">
        <v>29083</v>
      </c>
      <c r="H23" s="55">
        <v>66892</v>
      </c>
      <c r="I23" s="54">
        <f t="shared" si="0"/>
        <v>99010</v>
      </c>
      <c r="J23" s="55">
        <v>61201</v>
      </c>
      <c r="K23" s="4">
        <f t="shared" si="4"/>
        <v>1.1143353064221817</v>
      </c>
      <c r="L23" s="4" t="e">
        <f t="shared" si="4"/>
        <v>#DIV/0!</v>
      </c>
      <c r="M23" s="4" t="e">
        <f t="shared" si="4"/>
        <v>#DIV/0!</v>
      </c>
      <c r="N23" s="4" t="e">
        <f t="shared" si="4"/>
        <v>#DIV/0!</v>
      </c>
      <c r="O23" s="4">
        <f t="shared" si="4"/>
        <v>1.4311704063068527</v>
      </c>
      <c r="P23" s="4">
        <f t="shared" si="4"/>
        <v>1.0984665357304728</v>
      </c>
      <c r="Q23" s="4">
        <f t="shared" si="4"/>
        <v>1.0984990311032286</v>
      </c>
      <c r="R23" s="4">
        <f t="shared" si="4"/>
        <v>1.1211640810780206</v>
      </c>
      <c r="S23" s="4">
        <f t="shared" si="4"/>
        <v>1.1356230980479478</v>
      </c>
    </row>
    <row r="24" spans="1:19" ht="21.75" customHeight="1" thickBot="1" x14ac:dyDescent="0.5">
      <c r="A24" s="52">
        <v>1355</v>
      </c>
      <c r="B24" s="55">
        <v>27840</v>
      </c>
      <c r="C24" s="56">
        <v>0</v>
      </c>
      <c r="D24" s="55">
        <v>0</v>
      </c>
      <c r="E24" s="56">
        <v>0</v>
      </c>
      <c r="F24" s="55">
        <v>8992</v>
      </c>
      <c r="G24" s="56">
        <v>32812</v>
      </c>
      <c r="H24" s="55">
        <v>75468</v>
      </c>
      <c r="I24" s="54">
        <f t="shared" si="0"/>
        <v>112300</v>
      </c>
      <c r="J24" s="55">
        <v>69644</v>
      </c>
      <c r="K24" s="4">
        <f t="shared" si="4"/>
        <v>1.1119098969566259</v>
      </c>
      <c r="L24" s="4" t="e">
        <f t="shared" si="4"/>
        <v>#DIV/0!</v>
      </c>
      <c r="M24" s="4" t="e">
        <f t="shared" si="4"/>
        <v>#DIV/0!</v>
      </c>
      <c r="N24" s="4" t="e">
        <f t="shared" si="4"/>
        <v>#DIV/0!</v>
      </c>
      <c r="O24" s="4">
        <f t="shared" si="4"/>
        <v>1.2700564971751414</v>
      </c>
      <c r="P24" s="4">
        <f t="shared" si="4"/>
        <v>1.128219234604408</v>
      </c>
      <c r="Q24" s="4">
        <f t="shared" si="4"/>
        <v>1.1282066614841835</v>
      </c>
      <c r="R24" s="4">
        <f t="shared" si="4"/>
        <v>1.1342288657711341</v>
      </c>
      <c r="S24" s="4">
        <f t="shared" si="4"/>
        <v>1.1379552621689188</v>
      </c>
    </row>
    <row r="25" spans="1:19" ht="21.75" customHeight="1" thickBot="1" x14ac:dyDescent="0.5">
      <c r="A25" s="52">
        <v>1356</v>
      </c>
      <c r="B25" s="55">
        <v>30512</v>
      </c>
      <c r="C25" s="56">
        <v>0</v>
      </c>
      <c r="D25" s="55">
        <v>0</v>
      </c>
      <c r="E25" s="56">
        <v>0</v>
      </c>
      <c r="F25" s="55">
        <v>11152</v>
      </c>
      <c r="G25" s="56">
        <v>37708</v>
      </c>
      <c r="H25" s="55">
        <v>86728</v>
      </c>
      <c r="I25" s="54">
        <f t="shared" si="0"/>
        <v>128392</v>
      </c>
      <c r="J25" s="55">
        <v>79372</v>
      </c>
      <c r="K25" s="4">
        <f t="shared" si="4"/>
        <v>1.0959770114942529</v>
      </c>
      <c r="L25" s="4" t="e">
        <f t="shared" si="4"/>
        <v>#DIV/0!</v>
      </c>
      <c r="M25" s="4" t="e">
        <f t="shared" si="4"/>
        <v>#DIV/0!</v>
      </c>
      <c r="N25" s="4" t="e">
        <f t="shared" si="4"/>
        <v>#DIV/0!</v>
      </c>
      <c r="O25" s="4">
        <f t="shared" si="4"/>
        <v>1.2402135231316727</v>
      </c>
      <c r="P25" s="4">
        <f t="shared" si="4"/>
        <v>1.1492137023040352</v>
      </c>
      <c r="Q25" s="4">
        <f t="shared" si="4"/>
        <v>1.1492023109132348</v>
      </c>
      <c r="R25" s="4">
        <f t="shared" si="4"/>
        <v>1.1432947462154943</v>
      </c>
      <c r="S25" s="4">
        <f t="shared" si="4"/>
        <v>1.1396818103497788</v>
      </c>
    </row>
    <row r="26" spans="1:19" ht="21.75" customHeight="1" thickBot="1" x14ac:dyDescent="0.5">
      <c r="A26" s="52">
        <v>1357</v>
      </c>
      <c r="B26" s="55">
        <v>32973</v>
      </c>
      <c r="C26" s="56">
        <v>0</v>
      </c>
      <c r="D26" s="55">
        <v>0</v>
      </c>
      <c r="E26" s="56">
        <v>0</v>
      </c>
      <c r="F26" s="55">
        <v>13600</v>
      </c>
      <c r="G26" s="56">
        <v>42531</v>
      </c>
      <c r="H26" s="55">
        <v>97822</v>
      </c>
      <c r="I26" s="54">
        <f t="shared" si="0"/>
        <v>144395</v>
      </c>
      <c r="J26" s="55">
        <v>89104</v>
      </c>
      <c r="K26" s="4">
        <f t="shared" si="4"/>
        <v>1.0806567907708442</v>
      </c>
      <c r="L26" s="4" t="e">
        <f t="shared" si="4"/>
        <v>#DIV/0!</v>
      </c>
      <c r="M26" s="4" t="e">
        <f t="shared" si="4"/>
        <v>#DIV/0!</v>
      </c>
      <c r="N26" s="4" t="e">
        <f t="shared" si="4"/>
        <v>#DIV/0!</v>
      </c>
      <c r="O26" s="4">
        <f t="shared" si="4"/>
        <v>1.2195121951219512</v>
      </c>
      <c r="P26" s="4">
        <f t="shared" si="4"/>
        <v>1.127903893073088</v>
      </c>
      <c r="Q26" s="4">
        <f t="shared" si="4"/>
        <v>1.1279171663130707</v>
      </c>
      <c r="R26" s="4">
        <f t="shared" si="4"/>
        <v>1.1246417222256839</v>
      </c>
      <c r="S26" s="4">
        <f t="shared" si="4"/>
        <v>1.1226125081892859</v>
      </c>
    </row>
    <row r="27" spans="1:19" ht="21.75" customHeight="1" thickBot="1" x14ac:dyDescent="0.5">
      <c r="A27" s="52">
        <v>1358</v>
      </c>
      <c r="B27" s="55">
        <v>37625</v>
      </c>
      <c r="C27" s="56">
        <v>0</v>
      </c>
      <c r="D27" s="55">
        <v>0</v>
      </c>
      <c r="E27" s="56">
        <v>0</v>
      </c>
      <c r="F27" s="55">
        <v>18483</v>
      </c>
      <c r="G27" s="56">
        <v>44795</v>
      </c>
      <c r="H27" s="55">
        <v>103029</v>
      </c>
      <c r="I27" s="54">
        <f t="shared" si="0"/>
        <v>159137</v>
      </c>
      <c r="J27" s="55">
        <v>100903</v>
      </c>
      <c r="K27" s="4">
        <f t="shared" si="4"/>
        <v>1.14108513025809</v>
      </c>
      <c r="L27" s="4" t="e">
        <f t="shared" si="4"/>
        <v>#DIV/0!</v>
      </c>
      <c r="M27" s="4" t="e">
        <f t="shared" si="4"/>
        <v>#DIV/0!</v>
      </c>
      <c r="N27" s="4" t="e">
        <f t="shared" si="4"/>
        <v>#DIV/0!</v>
      </c>
      <c r="O27" s="4">
        <f t="shared" si="4"/>
        <v>1.3590441176470589</v>
      </c>
      <c r="P27" s="4">
        <f t="shared" si="4"/>
        <v>1.0532317603630292</v>
      </c>
      <c r="Q27" s="4">
        <f t="shared" si="4"/>
        <v>1.0532293349144364</v>
      </c>
      <c r="R27" s="4">
        <f t="shared" si="4"/>
        <v>1.1020949478860071</v>
      </c>
      <c r="S27" s="4">
        <f t="shared" si="4"/>
        <v>1.1324182977195187</v>
      </c>
    </row>
    <row r="28" spans="1:19" ht="21.75" customHeight="1" thickBot="1" x14ac:dyDescent="0.5">
      <c r="A28" s="52">
        <v>1359</v>
      </c>
      <c r="B28" s="55">
        <v>50639</v>
      </c>
      <c r="C28" s="56">
        <v>0</v>
      </c>
      <c r="D28" s="55">
        <v>0</v>
      </c>
      <c r="E28" s="56">
        <v>0</v>
      </c>
      <c r="F28" s="55">
        <v>23359</v>
      </c>
      <c r="G28" s="56">
        <v>51280</v>
      </c>
      <c r="H28" s="55">
        <v>117943</v>
      </c>
      <c r="I28" s="54">
        <f t="shared" si="0"/>
        <v>191941</v>
      </c>
      <c r="J28" s="55">
        <v>125278</v>
      </c>
      <c r="K28" s="4">
        <f t="shared" si="4"/>
        <v>1.3458870431893688</v>
      </c>
      <c r="L28" s="4" t="e">
        <f t="shared" si="4"/>
        <v>#DIV/0!</v>
      </c>
      <c r="M28" s="4" t="e">
        <f t="shared" si="4"/>
        <v>#DIV/0!</v>
      </c>
      <c r="N28" s="4" t="e">
        <f t="shared" si="4"/>
        <v>#DIV/0!</v>
      </c>
      <c r="O28" s="4">
        <f t="shared" si="4"/>
        <v>1.2638099875561326</v>
      </c>
      <c r="P28" s="4">
        <f t="shared" si="4"/>
        <v>1.1447706217211742</v>
      </c>
      <c r="Q28" s="4">
        <f t="shared" si="4"/>
        <v>1.1447553601413194</v>
      </c>
      <c r="R28" s="4">
        <f t="shared" si="4"/>
        <v>1.2061368506381294</v>
      </c>
      <c r="S28" s="4">
        <f t="shared" si="4"/>
        <v>1.2415686352239279</v>
      </c>
    </row>
    <row r="29" spans="1:19" s="1" customFormat="1" ht="21.75" customHeight="1" thickBot="1" x14ac:dyDescent="0.6">
      <c r="A29" s="25" t="s">
        <v>76</v>
      </c>
      <c r="B29" s="69">
        <f>GEOMEAN(K20:K28)-1</f>
        <v>0.10901403714430136</v>
      </c>
      <c r="C29" s="69">
        <v>0</v>
      </c>
      <c r="D29" s="69">
        <v>0</v>
      </c>
      <c r="E29" s="69">
        <v>0</v>
      </c>
      <c r="F29" s="69">
        <f>GEOMEAN(O20:O28)-1</f>
        <v>0.24370232513353352</v>
      </c>
      <c r="G29" s="69">
        <f>GEOMEAN(P20:P28)-1</f>
        <v>0.1247849928935667</v>
      </c>
      <c r="H29" s="69">
        <f>GEOMEAN(Q20:Q28)-1</f>
        <v>0.12478332259910152</v>
      </c>
      <c r="I29" s="69">
        <f>GEOMEAN(R20:R28)-1</f>
        <v>0.12946529488274305</v>
      </c>
      <c r="J29" s="69">
        <f>GEOMEAN(S20:S28)-1</f>
        <v>0.13203889112664435</v>
      </c>
    </row>
    <row r="30" spans="1:19" ht="21.75" customHeight="1" x14ac:dyDescent="0.55000000000000004">
      <c r="N30" s="66"/>
    </row>
    <row r="31" spans="1:19" ht="21.75" customHeight="1" thickBot="1" x14ac:dyDescent="0.5">
      <c r="A31" s="132" t="s">
        <v>126</v>
      </c>
      <c r="B31" s="132"/>
      <c r="C31" s="132"/>
      <c r="D31" s="132"/>
      <c r="E31" s="132"/>
      <c r="F31" s="132"/>
      <c r="G31" s="132"/>
      <c r="H31" s="132"/>
      <c r="I31" s="132"/>
      <c r="J31" s="132"/>
    </row>
    <row r="32" spans="1:19" ht="21.75" customHeight="1" thickBot="1" x14ac:dyDescent="0.5">
      <c r="A32" s="128" t="s">
        <v>3</v>
      </c>
      <c r="B32" s="128" t="s">
        <v>5</v>
      </c>
      <c r="C32" s="128" t="s">
        <v>6</v>
      </c>
      <c r="D32" s="128"/>
      <c r="E32" s="128"/>
      <c r="F32" s="128"/>
      <c r="G32" s="128" t="s">
        <v>33</v>
      </c>
      <c r="H32" s="128"/>
      <c r="I32" s="134" t="s">
        <v>13</v>
      </c>
      <c r="J32" s="134" t="s">
        <v>12</v>
      </c>
    </row>
    <row r="33" spans="1:19" ht="21.75" customHeight="1" thickBot="1" x14ac:dyDescent="0.5">
      <c r="A33" s="128"/>
      <c r="B33" s="128"/>
      <c r="C33" s="57" t="s">
        <v>7</v>
      </c>
      <c r="D33" s="57" t="s">
        <v>8</v>
      </c>
      <c r="E33" s="58" t="s">
        <v>11</v>
      </c>
      <c r="F33" s="57" t="s">
        <v>2</v>
      </c>
      <c r="G33" s="58" t="s">
        <v>9</v>
      </c>
      <c r="H33" s="58" t="s">
        <v>10</v>
      </c>
      <c r="I33" s="134"/>
      <c r="J33" s="134"/>
    </row>
    <row r="34" spans="1:19" ht="21.75" customHeight="1" thickBot="1" x14ac:dyDescent="0.5">
      <c r="A34" s="52">
        <v>1360</v>
      </c>
      <c r="B34" s="55">
        <v>68060</v>
      </c>
      <c r="C34" s="56">
        <v>4458</v>
      </c>
      <c r="D34" s="55">
        <v>3430</v>
      </c>
      <c r="E34" s="56">
        <v>20803</v>
      </c>
      <c r="F34" s="55">
        <f>SUM(C34:E34)</f>
        <v>28691</v>
      </c>
      <c r="G34" s="56">
        <v>57025</v>
      </c>
      <c r="H34" s="55">
        <v>166633</v>
      </c>
      <c r="I34" s="54">
        <f t="shared" si="0"/>
        <v>263384</v>
      </c>
      <c r="J34" s="55">
        <f t="shared" ref="J34:J70" si="5">B34+F34+G34</f>
        <v>153776</v>
      </c>
      <c r="K34" s="4">
        <f t="shared" ref="K34:S34" si="6">B34/B28</f>
        <v>1.3440233811884121</v>
      </c>
      <c r="L34" s="4" t="e">
        <f t="shared" si="6"/>
        <v>#DIV/0!</v>
      </c>
      <c r="M34" s="4" t="e">
        <f t="shared" si="6"/>
        <v>#DIV/0!</v>
      </c>
      <c r="N34" s="4" t="e">
        <f t="shared" si="6"/>
        <v>#DIV/0!</v>
      </c>
      <c r="O34" s="4">
        <f t="shared" si="6"/>
        <v>1.2282631961984674</v>
      </c>
      <c r="P34" s="4">
        <f t="shared" si="6"/>
        <v>1.1120319812792512</v>
      </c>
      <c r="Q34" s="4">
        <f t="shared" si="6"/>
        <v>1.4128265348515809</v>
      </c>
      <c r="R34" s="4">
        <f t="shared" si="6"/>
        <v>1.3722133363898281</v>
      </c>
      <c r="S34" s="4">
        <f t="shared" si="6"/>
        <v>1.2274780887306631</v>
      </c>
    </row>
    <row r="35" spans="1:19" ht="19.5" thickBot="1" x14ac:dyDescent="0.5">
      <c r="A35" s="52">
        <v>1361</v>
      </c>
      <c r="B35" s="55">
        <v>75022</v>
      </c>
      <c r="C35" s="56">
        <v>4620</v>
      </c>
      <c r="D35" s="55">
        <v>3613</v>
      </c>
      <c r="E35" s="56">
        <v>23220</v>
      </c>
      <c r="F35" s="55">
        <f t="shared" ref="F35:F79" si="7">SUM(C35:E35)</f>
        <v>31453</v>
      </c>
      <c r="G35" s="56">
        <v>65115</v>
      </c>
      <c r="H35" s="55">
        <v>190674</v>
      </c>
      <c r="I35" s="54">
        <f t="shared" si="0"/>
        <v>297149</v>
      </c>
      <c r="J35" s="55">
        <f t="shared" si="5"/>
        <v>171590</v>
      </c>
      <c r="K35" s="4">
        <f t="shared" ref="K35:S43" si="8">B35/B34</f>
        <v>1.1022920952101087</v>
      </c>
      <c r="L35" s="4">
        <f t="shared" si="8"/>
        <v>1.0363391655450875</v>
      </c>
      <c r="M35" s="4">
        <f t="shared" si="8"/>
        <v>1.0533527696793004</v>
      </c>
      <c r="N35" s="4">
        <f t="shared" si="8"/>
        <v>1.1161851656011152</v>
      </c>
      <c r="O35" s="4">
        <f t="shared" si="8"/>
        <v>1.0962671220940365</v>
      </c>
      <c r="P35" s="4">
        <f t="shared" si="8"/>
        <v>1.1418676019289786</v>
      </c>
      <c r="Q35" s="4">
        <f t="shared" si="8"/>
        <v>1.1442751435790031</v>
      </c>
      <c r="R35" s="4">
        <f t="shared" si="8"/>
        <v>1.1281968532636759</v>
      </c>
      <c r="S35" s="4">
        <f t="shared" si="8"/>
        <v>1.1158438247841016</v>
      </c>
    </row>
    <row r="36" spans="1:19" ht="19.5" thickBot="1" x14ac:dyDescent="0.5">
      <c r="A36" s="52">
        <v>1362</v>
      </c>
      <c r="B36" s="55">
        <v>79733</v>
      </c>
      <c r="C36" s="56">
        <v>4978</v>
      </c>
      <c r="D36" s="55">
        <v>3863</v>
      </c>
      <c r="E36" s="56">
        <v>25043</v>
      </c>
      <c r="F36" s="55">
        <f t="shared" si="7"/>
        <v>33884</v>
      </c>
      <c r="G36" s="56">
        <v>71044</v>
      </c>
      <c r="H36" s="55">
        <v>208356</v>
      </c>
      <c r="I36" s="54">
        <f t="shared" si="0"/>
        <v>321973</v>
      </c>
      <c r="J36" s="55">
        <f t="shared" si="5"/>
        <v>184661</v>
      </c>
      <c r="K36" s="4">
        <f t="shared" si="8"/>
        <v>1.0627949134920422</v>
      </c>
      <c r="L36" s="4">
        <f t="shared" si="8"/>
        <v>1.0774891774891775</v>
      </c>
      <c r="M36" s="4">
        <f t="shared" si="8"/>
        <v>1.0691945751453087</v>
      </c>
      <c r="N36" s="4">
        <f t="shared" si="8"/>
        <v>1.0785099052540914</v>
      </c>
      <c r="O36" s="4">
        <f t="shared" si="8"/>
        <v>1.0772899246494769</v>
      </c>
      <c r="P36" s="4">
        <f t="shared" si="8"/>
        <v>1.0910542885663825</v>
      </c>
      <c r="Q36" s="4">
        <f t="shared" si="8"/>
        <v>1.0927341955379339</v>
      </c>
      <c r="R36" s="4">
        <f t="shared" si="8"/>
        <v>1.0835405806514578</v>
      </c>
      <c r="S36" s="4">
        <f t="shared" si="8"/>
        <v>1.0761757678186374</v>
      </c>
    </row>
    <row r="37" spans="1:19" ht="21.75" customHeight="1" thickBot="1" x14ac:dyDescent="0.5">
      <c r="A37" s="52">
        <v>1363</v>
      </c>
      <c r="B37" s="55">
        <v>82562</v>
      </c>
      <c r="C37" s="56">
        <v>5191</v>
      </c>
      <c r="D37" s="55">
        <v>4065</v>
      </c>
      <c r="E37" s="56">
        <v>26720</v>
      </c>
      <c r="F37" s="55">
        <f t="shared" si="7"/>
        <v>35976</v>
      </c>
      <c r="G37" s="56">
        <v>77550</v>
      </c>
      <c r="H37" s="55">
        <v>224207</v>
      </c>
      <c r="I37" s="54">
        <f t="shared" si="0"/>
        <v>342745</v>
      </c>
      <c r="J37" s="55">
        <f t="shared" si="5"/>
        <v>196088</v>
      </c>
      <c r="K37" s="4">
        <f t="shared" si="8"/>
        <v>1.0354809175623645</v>
      </c>
      <c r="L37" s="4">
        <f t="shared" si="8"/>
        <v>1.0427882683808758</v>
      </c>
      <c r="M37" s="4">
        <f t="shared" si="8"/>
        <v>1.0522909655707999</v>
      </c>
      <c r="N37" s="4">
        <f t="shared" si="8"/>
        <v>1.066964820508725</v>
      </c>
      <c r="O37" s="4">
        <f t="shared" si="8"/>
        <v>1.0617400543029158</v>
      </c>
      <c r="P37" s="4">
        <f t="shared" si="8"/>
        <v>1.091577050841732</v>
      </c>
      <c r="Q37" s="4">
        <f t="shared" si="8"/>
        <v>1.0760765228743112</v>
      </c>
      <c r="R37" s="4">
        <f t="shared" si="8"/>
        <v>1.0645147263901011</v>
      </c>
      <c r="S37" s="4">
        <f t="shared" si="8"/>
        <v>1.0618809602460726</v>
      </c>
    </row>
    <row r="38" spans="1:19" ht="21.75" customHeight="1" thickBot="1" x14ac:dyDescent="0.5">
      <c r="A38" s="52">
        <v>1364</v>
      </c>
      <c r="B38" s="55">
        <v>87454</v>
      </c>
      <c r="C38" s="56">
        <v>5443</v>
      </c>
      <c r="D38" s="55">
        <v>4265</v>
      </c>
      <c r="E38" s="56">
        <v>29170</v>
      </c>
      <c r="F38" s="55">
        <f t="shared" si="7"/>
        <v>38878</v>
      </c>
      <c r="G38" s="56">
        <v>84817</v>
      </c>
      <c r="H38" s="55">
        <v>238651</v>
      </c>
      <c r="I38" s="54">
        <f t="shared" si="0"/>
        <v>364983</v>
      </c>
      <c r="J38" s="55">
        <f t="shared" si="5"/>
        <v>211149</v>
      </c>
      <c r="K38" s="4">
        <f t="shared" si="8"/>
        <v>1.059252440590102</v>
      </c>
      <c r="L38" s="4">
        <f t="shared" si="8"/>
        <v>1.0485455596224234</v>
      </c>
      <c r="M38" s="4">
        <f t="shared" si="8"/>
        <v>1.04920049200492</v>
      </c>
      <c r="N38" s="4">
        <f t="shared" si="8"/>
        <v>1.091691616766467</v>
      </c>
      <c r="O38" s="4">
        <f t="shared" si="8"/>
        <v>1.080664887702913</v>
      </c>
      <c r="P38" s="4">
        <f t="shared" si="8"/>
        <v>1.0937072856221792</v>
      </c>
      <c r="Q38" s="4">
        <f t="shared" si="8"/>
        <v>1.064422609463576</v>
      </c>
      <c r="R38" s="4">
        <f t="shared" si="8"/>
        <v>1.0648820551722127</v>
      </c>
      <c r="S38" s="4">
        <f t="shared" si="8"/>
        <v>1.076807351801232</v>
      </c>
    </row>
    <row r="39" spans="1:19" ht="21.75" customHeight="1" thickBot="1" x14ac:dyDescent="0.5">
      <c r="A39" s="52">
        <v>1365</v>
      </c>
      <c r="B39" s="55">
        <v>95228</v>
      </c>
      <c r="C39" s="56">
        <v>5709</v>
      </c>
      <c r="D39" s="55">
        <v>4325</v>
      </c>
      <c r="E39" s="56">
        <v>32304</v>
      </c>
      <c r="F39" s="55">
        <f t="shared" si="7"/>
        <v>42338</v>
      </c>
      <c r="G39" s="56">
        <v>91987</v>
      </c>
      <c r="H39" s="55">
        <v>258103</v>
      </c>
      <c r="I39" s="54">
        <f t="shared" si="0"/>
        <v>395669</v>
      </c>
      <c r="J39" s="55">
        <f t="shared" si="5"/>
        <v>229553</v>
      </c>
      <c r="K39" s="4">
        <f t="shared" si="8"/>
        <v>1.0888924463146339</v>
      </c>
      <c r="L39" s="4">
        <f t="shared" si="8"/>
        <v>1.0488701083961052</v>
      </c>
      <c r="M39" s="4">
        <f t="shared" si="8"/>
        <v>1.0140679953106682</v>
      </c>
      <c r="N39" s="4">
        <f t="shared" si="8"/>
        <v>1.1074391498114502</v>
      </c>
      <c r="O39" s="4">
        <f t="shared" si="8"/>
        <v>1.0889963475487423</v>
      </c>
      <c r="P39" s="4">
        <f t="shared" si="8"/>
        <v>1.0845349399294952</v>
      </c>
      <c r="Q39" s="4">
        <f t="shared" si="8"/>
        <v>1.0815081436909966</v>
      </c>
      <c r="R39" s="4">
        <f t="shared" si="8"/>
        <v>1.0840751487055562</v>
      </c>
      <c r="S39" s="4">
        <f t="shared" si="8"/>
        <v>1.0871611989637648</v>
      </c>
    </row>
    <row r="40" spans="1:19" ht="21.75" customHeight="1" thickBot="1" x14ac:dyDescent="0.5">
      <c r="A40" s="52">
        <v>1366</v>
      </c>
      <c r="B40" s="55">
        <v>102966</v>
      </c>
      <c r="C40" s="56">
        <v>5953</v>
      </c>
      <c r="D40" s="55">
        <v>4652</v>
      </c>
      <c r="E40" s="56">
        <v>34645</v>
      </c>
      <c r="F40" s="55">
        <f t="shared" si="7"/>
        <v>45250</v>
      </c>
      <c r="G40" s="56">
        <v>100655</v>
      </c>
      <c r="H40" s="55">
        <v>281759</v>
      </c>
      <c r="I40" s="54">
        <f t="shared" si="0"/>
        <v>429975</v>
      </c>
      <c r="J40" s="55">
        <f t="shared" si="5"/>
        <v>248871</v>
      </c>
      <c r="K40" s="4">
        <f t="shared" si="8"/>
        <v>1.0812576133070106</v>
      </c>
      <c r="L40" s="4">
        <f t="shared" si="8"/>
        <v>1.0427395340690138</v>
      </c>
      <c r="M40" s="4">
        <f t="shared" si="8"/>
        <v>1.0756069364161849</v>
      </c>
      <c r="N40" s="4">
        <f t="shared" si="8"/>
        <v>1.0724678058444774</v>
      </c>
      <c r="O40" s="4">
        <f t="shared" si="8"/>
        <v>1.0687798195474514</v>
      </c>
      <c r="P40" s="4">
        <f t="shared" si="8"/>
        <v>1.0942307065128769</v>
      </c>
      <c r="Q40" s="4">
        <f t="shared" si="8"/>
        <v>1.0916533321968362</v>
      </c>
      <c r="R40" s="4">
        <f t="shared" si="8"/>
        <v>1.086703785234628</v>
      </c>
      <c r="S40" s="4">
        <f t="shared" si="8"/>
        <v>1.0841548574838926</v>
      </c>
    </row>
    <row r="41" spans="1:19" ht="21.75" customHeight="1" thickBot="1" x14ac:dyDescent="0.5">
      <c r="A41" s="52">
        <v>1367</v>
      </c>
      <c r="B41" s="55">
        <v>115324</v>
      </c>
      <c r="C41" s="56">
        <v>6299</v>
      </c>
      <c r="D41" s="55">
        <v>5119</v>
      </c>
      <c r="E41" s="56">
        <v>36675</v>
      </c>
      <c r="F41" s="55">
        <f t="shared" si="7"/>
        <v>48093</v>
      </c>
      <c r="G41" s="56">
        <v>110402</v>
      </c>
      <c r="H41" s="55">
        <v>308407</v>
      </c>
      <c r="I41" s="54">
        <f t="shared" si="0"/>
        <v>471824</v>
      </c>
      <c r="J41" s="55">
        <f t="shared" si="5"/>
        <v>273819</v>
      </c>
      <c r="K41" s="4">
        <f t="shared" si="8"/>
        <v>1.1200202008429967</v>
      </c>
      <c r="L41" s="4">
        <f t="shared" si="8"/>
        <v>1.058121955316647</v>
      </c>
      <c r="M41" s="4">
        <f t="shared" si="8"/>
        <v>1.1003869303525367</v>
      </c>
      <c r="N41" s="4">
        <f t="shared" si="8"/>
        <v>1.0585943137537883</v>
      </c>
      <c r="O41" s="4">
        <f t="shared" si="8"/>
        <v>1.062828729281768</v>
      </c>
      <c r="P41" s="4">
        <f t="shared" si="8"/>
        <v>1.0968357259947346</v>
      </c>
      <c r="Q41" s="4">
        <f t="shared" si="8"/>
        <v>1.0945772805837612</v>
      </c>
      <c r="R41" s="4">
        <f t="shared" si="8"/>
        <v>1.0973289144717717</v>
      </c>
      <c r="S41" s="4">
        <f t="shared" si="8"/>
        <v>1.1002447050881783</v>
      </c>
    </row>
    <row r="42" spans="1:19" ht="21.75" customHeight="1" thickBot="1" x14ac:dyDescent="0.5">
      <c r="A42" s="52">
        <v>1368</v>
      </c>
      <c r="B42" s="55">
        <v>141920</v>
      </c>
      <c r="C42" s="56">
        <v>6765</v>
      </c>
      <c r="D42" s="55">
        <v>5326</v>
      </c>
      <c r="E42" s="56">
        <v>38806</v>
      </c>
      <c r="F42" s="55">
        <f t="shared" si="7"/>
        <v>50897</v>
      </c>
      <c r="G42" s="56">
        <v>120821</v>
      </c>
      <c r="H42" s="55">
        <v>337395</v>
      </c>
      <c r="I42" s="54">
        <f t="shared" si="0"/>
        <v>530212</v>
      </c>
      <c r="J42" s="55">
        <f t="shared" si="5"/>
        <v>313638</v>
      </c>
      <c r="K42" s="4">
        <f t="shared" si="8"/>
        <v>1.2306198189448858</v>
      </c>
      <c r="L42" s="4">
        <f t="shared" si="8"/>
        <v>1.0739799968248929</v>
      </c>
      <c r="M42" s="4">
        <f t="shared" si="8"/>
        <v>1.0404375854659114</v>
      </c>
      <c r="N42" s="4">
        <f t="shared" si="8"/>
        <v>1.058104976141786</v>
      </c>
      <c r="O42" s="4">
        <f t="shared" si="8"/>
        <v>1.058303703241636</v>
      </c>
      <c r="P42" s="4">
        <f t="shared" si="8"/>
        <v>1.0943732903389431</v>
      </c>
      <c r="Q42" s="4">
        <f t="shared" si="8"/>
        <v>1.0939926785060001</v>
      </c>
      <c r="R42" s="4">
        <f t="shared" si="8"/>
        <v>1.1237495337244396</v>
      </c>
      <c r="S42" s="4">
        <f t="shared" si="8"/>
        <v>1.1454208802164934</v>
      </c>
    </row>
    <row r="43" spans="1:19" ht="21.75" customHeight="1" thickBot="1" x14ac:dyDescent="0.5">
      <c r="A43" s="52">
        <v>1369</v>
      </c>
      <c r="B43" s="55">
        <v>158754</v>
      </c>
      <c r="C43" s="56">
        <v>7096</v>
      </c>
      <c r="D43" s="55">
        <v>5604</v>
      </c>
      <c r="E43" s="56">
        <v>40305</v>
      </c>
      <c r="F43" s="55">
        <f t="shared" si="7"/>
        <v>53005</v>
      </c>
      <c r="G43" s="56">
        <v>129111</v>
      </c>
      <c r="H43" s="55">
        <v>353103</v>
      </c>
      <c r="I43" s="54">
        <f t="shared" si="0"/>
        <v>564862</v>
      </c>
      <c r="J43" s="55">
        <f t="shared" si="5"/>
        <v>340870</v>
      </c>
      <c r="K43" s="4">
        <f t="shared" si="8"/>
        <v>1.1186161217587374</v>
      </c>
      <c r="L43" s="4">
        <f t="shared" si="8"/>
        <v>1.0489283074648927</v>
      </c>
      <c r="M43" s="4">
        <f t="shared" si="8"/>
        <v>1.0521967705595194</v>
      </c>
      <c r="N43" s="4">
        <f t="shared" si="8"/>
        <v>1.0386280472091944</v>
      </c>
      <c r="O43" s="4">
        <f t="shared" si="8"/>
        <v>1.0414169793897479</v>
      </c>
      <c r="P43" s="4">
        <f t="shared" si="8"/>
        <v>1.0686138999015071</v>
      </c>
      <c r="Q43" s="4">
        <f t="shared" si="8"/>
        <v>1.0465567065309207</v>
      </c>
      <c r="R43" s="4">
        <f t="shared" si="8"/>
        <v>1.0653512180033646</v>
      </c>
      <c r="S43" s="4">
        <f t="shared" si="8"/>
        <v>1.0868262136603346</v>
      </c>
    </row>
    <row r="44" spans="1:19" s="1" customFormat="1" ht="21.75" customHeight="1" thickBot="1" x14ac:dyDescent="0.6">
      <c r="A44" s="25" t="s">
        <v>76</v>
      </c>
      <c r="B44" s="69">
        <f>GEOMEAN(K35:K43)-1</f>
        <v>9.8677684495610984E-2</v>
      </c>
      <c r="C44" s="69">
        <f t="shared" ref="C44:J44" si="9">GEOMEAN(L35:L43)-1</f>
        <v>5.3004903677633219E-2</v>
      </c>
      <c r="D44" s="69">
        <f t="shared" si="9"/>
        <v>5.606180124454796E-2</v>
      </c>
      <c r="E44" s="69">
        <f t="shared" si="9"/>
        <v>7.6253986057236434E-2</v>
      </c>
      <c r="F44" s="69">
        <f t="shared" si="9"/>
        <v>7.0579731734766504E-2</v>
      </c>
      <c r="G44" s="69">
        <f t="shared" si="9"/>
        <v>9.5047872244683473E-2</v>
      </c>
      <c r="H44" s="69">
        <f t="shared" si="9"/>
        <v>8.7020717991573404E-2</v>
      </c>
      <c r="I44" s="69">
        <f t="shared" si="9"/>
        <v>8.8471335932655437E-2</v>
      </c>
      <c r="J44" s="69">
        <f t="shared" si="9"/>
        <v>9.2474064716588478E-2</v>
      </c>
    </row>
    <row r="45" spans="1:19" ht="21.75" customHeight="1" x14ac:dyDescent="0.55000000000000004">
      <c r="N45" s="66"/>
    </row>
    <row r="46" spans="1:19" ht="21.75" customHeight="1" thickBot="1" x14ac:dyDescent="0.5">
      <c r="A46" s="123" t="s">
        <v>127</v>
      </c>
      <c r="B46" s="123"/>
      <c r="C46" s="123"/>
      <c r="D46" s="123"/>
      <c r="E46" s="123"/>
      <c r="F46" s="123"/>
      <c r="G46" s="123"/>
      <c r="H46" s="123"/>
      <c r="I46" s="123"/>
      <c r="J46" s="123"/>
    </row>
    <row r="47" spans="1:19" ht="21.75" customHeight="1" thickBot="1" x14ac:dyDescent="0.5">
      <c r="A47" s="128" t="s">
        <v>3</v>
      </c>
      <c r="B47" s="128" t="s">
        <v>5</v>
      </c>
      <c r="C47" s="128" t="s">
        <v>6</v>
      </c>
      <c r="D47" s="128"/>
      <c r="E47" s="128"/>
      <c r="F47" s="128"/>
      <c r="G47" s="128" t="s">
        <v>33</v>
      </c>
      <c r="H47" s="128"/>
      <c r="I47" s="134" t="s">
        <v>13</v>
      </c>
      <c r="J47" s="134" t="s">
        <v>12</v>
      </c>
    </row>
    <row r="48" spans="1:19" ht="21.75" customHeight="1" thickBot="1" x14ac:dyDescent="0.5">
      <c r="A48" s="128"/>
      <c r="B48" s="128"/>
      <c r="C48" s="57" t="s">
        <v>7</v>
      </c>
      <c r="D48" s="57" t="s">
        <v>8</v>
      </c>
      <c r="E48" s="58" t="s">
        <v>11</v>
      </c>
      <c r="F48" s="57" t="s">
        <v>2</v>
      </c>
      <c r="G48" s="58" t="s">
        <v>9</v>
      </c>
      <c r="H48" s="58" t="s">
        <v>10</v>
      </c>
      <c r="I48" s="134"/>
      <c r="J48" s="134"/>
    </row>
    <row r="49" spans="1:19" ht="21.75" customHeight="1" thickBot="1" x14ac:dyDescent="0.5">
      <c r="A49" s="52">
        <v>1370</v>
      </c>
      <c r="B49" s="55">
        <v>170185</v>
      </c>
      <c r="C49" s="56">
        <v>7466</v>
      </c>
      <c r="D49" s="55">
        <v>5991</v>
      </c>
      <c r="E49" s="56">
        <v>42292</v>
      </c>
      <c r="F49" s="55">
        <f t="shared" si="7"/>
        <v>55749</v>
      </c>
      <c r="G49" s="56">
        <v>140030</v>
      </c>
      <c r="H49" s="55">
        <v>383119</v>
      </c>
      <c r="I49" s="54">
        <f t="shared" si="0"/>
        <v>609053</v>
      </c>
      <c r="J49" s="55">
        <f t="shared" si="5"/>
        <v>365964</v>
      </c>
      <c r="K49" s="4">
        <f t="shared" ref="K49:S49" si="10">B49/B43</f>
        <v>1.0720044849263641</v>
      </c>
      <c r="L49" s="4">
        <f t="shared" si="10"/>
        <v>1.0521420518602029</v>
      </c>
      <c r="M49" s="4">
        <f t="shared" si="10"/>
        <v>1.0690578158458244</v>
      </c>
      <c r="N49" s="4">
        <f t="shared" si="10"/>
        <v>1.0492990944051606</v>
      </c>
      <c r="O49" s="4">
        <f t="shared" si="10"/>
        <v>1.0517687010659371</v>
      </c>
      <c r="P49" s="4">
        <f t="shared" si="10"/>
        <v>1.0845706407664724</v>
      </c>
      <c r="Q49" s="4">
        <f t="shared" si="10"/>
        <v>1.0850063579182279</v>
      </c>
      <c r="R49" s="4">
        <f t="shared" si="10"/>
        <v>1.0782332675945629</v>
      </c>
      <c r="S49" s="4">
        <f t="shared" si="10"/>
        <v>1.0736175081409336</v>
      </c>
    </row>
    <row r="50" spans="1:19" ht="21.75" customHeight="1" thickBot="1" x14ac:dyDescent="0.5">
      <c r="A50" s="52">
        <v>1371</v>
      </c>
      <c r="B50" s="55">
        <v>198522</v>
      </c>
      <c r="C50" s="56">
        <v>7801</v>
      </c>
      <c r="D50" s="55">
        <v>6184</v>
      </c>
      <c r="E50" s="56">
        <v>44743</v>
      </c>
      <c r="F50" s="55">
        <f t="shared" si="7"/>
        <v>58728</v>
      </c>
      <c r="G50" s="56">
        <v>153065</v>
      </c>
      <c r="H50" s="55">
        <v>413912</v>
      </c>
      <c r="I50" s="54">
        <f t="shared" si="0"/>
        <v>671162</v>
      </c>
      <c r="J50" s="55">
        <f t="shared" si="5"/>
        <v>410315</v>
      </c>
      <c r="K50" s="4">
        <f t="shared" ref="K50:S58" si="11">B50/B49</f>
        <v>1.1665070364603225</v>
      </c>
      <c r="L50" s="4">
        <f t="shared" si="11"/>
        <v>1.0448700776855075</v>
      </c>
      <c r="M50" s="4">
        <f t="shared" si="11"/>
        <v>1.0322149891503922</v>
      </c>
      <c r="N50" s="4">
        <f t="shared" si="11"/>
        <v>1.0579542230209023</v>
      </c>
      <c r="O50" s="4">
        <f t="shared" si="11"/>
        <v>1.0534359360706023</v>
      </c>
      <c r="P50" s="4">
        <f t="shared" si="11"/>
        <v>1.0930871956009427</v>
      </c>
      <c r="Q50" s="4">
        <f t="shared" si="11"/>
        <v>1.080374505049345</v>
      </c>
      <c r="R50" s="4">
        <f t="shared" si="11"/>
        <v>1.1019763468860675</v>
      </c>
      <c r="S50" s="4">
        <f t="shared" si="11"/>
        <v>1.1211895159086687</v>
      </c>
    </row>
    <row r="51" spans="1:19" ht="21.75" customHeight="1" thickBot="1" x14ac:dyDescent="0.5">
      <c r="A51" s="52">
        <v>1372</v>
      </c>
      <c r="B51" s="55">
        <v>241499</v>
      </c>
      <c r="C51" s="56">
        <v>8266</v>
      </c>
      <c r="D51" s="55">
        <v>6580</v>
      </c>
      <c r="E51" s="56">
        <v>47606</v>
      </c>
      <c r="F51" s="55">
        <f t="shared" si="7"/>
        <v>62452</v>
      </c>
      <c r="G51" s="56">
        <v>169403</v>
      </c>
      <c r="H51" s="55">
        <v>461479</v>
      </c>
      <c r="I51" s="54">
        <f t="shared" si="0"/>
        <v>765430</v>
      </c>
      <c r="J51" s="55">
        <f t="shared" si="5"/>
        <v>473354</v>
      </c>
      <c r="K51" s="4">
        <f t="shared" si="11"/>
        <v>1.2164848228407934</v>
      </c>
      <c r="L51" s="4">
        <f t="shared" si="11"/>
        <v>1.0596077425971029</v>
      </c>
      <c r="M51" s="4">
        <f t="shared" si="11"/>
        <v>1.0640362225097024</v>
      </c>
      <c r="N51" s="4">
        <f t="shared" si="11"/>
        <v>1.0639876628746396</v>
      </c>
      <c r="O51" s="4">
        <f t="shared" si="11"/>
        <v>1.0634109794305953</v>
      </c>
      <c r="P51" s="4">
        <f t="shared" si="11"/>
        <v>1.1067389671054781</v>
      </c>
      <c r="Q51" s="4">
        <f t="shared" si="11"/>
        <v>1.1149205628249483</v>
      </c>
      <c r="R51" s="4">
        <f t="shared" si="11"/>
        <v>1.1404549125248449</v>
      </c>
      <c r="S51" s="4">
        <f t="shared" si="11"/>
        <v>1.1536356214128169</v>
      </c>
    </row>
    <row r="52" spans="1:19" ht="19.5" thickBot="1" x14ac:dyDescent="0.5">
      <c r="A52" s="52">
        <v>1373</v>
      </c>
      <c r="B52" s="55">
        <v>267528</v>
      </c>
      <c r="C52" s="56">
        <v>8687</v>
      </c>
      <c r="D52" s="55">
        <v>6860</v>
      </c>
      <c r="E52" s="56">
        <v>49219</v>
      </c>
      <c r="F52" s="55">
        <f t="shared" si="7"/>
        <v>64766</v>
      </c>
      <c r="G52" s="56">
        <v>183073</v>
      </c>
      <c r="H52" s="55">
        <v>501419</v>
      </c>
      <c r="I52" s="54">
        <f t="shared" si="0"/>
        <v>833713</v>
      </c>
      <c r="J52" s="55">
        <f t="shared" si="5"/>
        <v>515367</v>
      </c>
      <c r="K52" s="4">
        <f t="shared" si="11"/>
        <v>1.1077809846003503</v>
      </c>
      <c r="L52" s="4">
        <f t="shared" si="11"/>
        <v>1.0509315267360271</v>
      </c>
      <c r="M52" s="4">
        <f t="shared" si="11"/>
        <v>1.0425531914893618</v>
      </c>
      <c r="N52" s="4">
        <f t="shared" si="11"/>
        <v>1.0338822837457464</v>
      </c>
      <c r="O52" s="4">
        <f t="shared" si="11"/>
        <v>1.0370524562864281</v>
      </c>
      <c r="P52" s="4">
        <f t="shared" si="11"/>
        <v>1.0806951470753174</v>
      </c>
      <c r="Q52" s="4">
        <f t="shared" si="11"/>
        <v>1.0865478169104119</v>
      </c>
      <c r="R52" s="4">
        <f t="shared" si="11"/>
        <v>1.0892086800883163</v>
      </c>
      <c r="S52" s="4">
        <f t="shared" si="11"/>
        <v>1.0887559838936609</v>
      </c>
    </row>
    <row r="53" spans="1:19" ht="19.5" thickBot="1" x14ac:dyDescent="0.5">
      <c r="A53" s="52">
        <v>1374</v>
      </c>
      <c r="B53" s="55">
        <v>290831</v>
      </c>
      <c r="C53" s="56">
        <v>8936</v>
      </c>
      <c r="D53" s="55">
        <v>7194</v>
      </c>
      <c r="E53" s="56">
        <v>50554</v>
      </c>
      <c r="F53" s="55">
        <f t="shared" si="7"/>
        <v>66684</v>
      </c>
      <c r="G53" s="56">
        <v>197140</v>
      </c>
      <c r="H53" s="55">
        <v>538235</v>
      </c>
      <c r="I53" s="54">
        <f t="shared" si="0"/>
        <v>895750</v>
      </c>
      <c r="J53" s="55">
        <f t="shared" si="5"/>
        <v>554655</v>
      </c>
      <c r="K53" s="4">
        <f t="shared" si="11"/>
        <v>1.0871049011692233</v>
      </c>
      <c r="L53" s="4">
        <f t="shared" si="11"/>
        <v>1.0286635202026015</v>
      </c>
      <c r="M53" s="4">
        <f t="shared" si="11"/>
        <v>1.0486880466472304</v>
      </c>
      <c r="N53" s="4">
        <f t="shared" si="11"/>
        <v>1.0271236717527783</v>
      </c>
      <c r="O53" s="4">
        <f t="shared" si="11"/>
        <v>1.0296143038013772</v>
      </c>
      <c r="P53" s="4">
        <f t="shared" si="11"/>
        <v>1.0768382011547306</v>
      </c>
      <c r="Q53" s="4">
        <f t="shared" si="11"/>
        <v>1.073423623755781</v>
      </c>
      <c r="R53" s="4">
        <f t="shared" si="11"/>
        <v>1.0744104985768483</v>
      </c>
      <c r="S53" s="4">
        <f t="shared" si="11"/>
        <v>1.0762330533386888</v>
      </c>
    </row>
    <row r="54" spans="1:19" ht="21.75" customHeight="1" thickBot="1" x14ac:dyDescent="0.5">
      <c r="A54" s="52">
        <v>1375</v>
      </c>
      <c r="B54" s="55">
        <v>310005</v>
      </c>
      <c r="C54" s="56">
        <v>8879</v>
      </c>
      <c r="D54" s="55">
        <v>7462</v>
      </c>
      <c r="E54" s="56">
        <v>51200</v>
      </c>
      <c r="F54" s="55">
        <f t="shared" si="7"/>
        <v>67541</v>
      </c>
      <c r="G54" s="56">
        <v>210846</v>
      </c>
      <c r="H54" s="55">
        <v>572069</v>
      </c>
      <c r="I54" s="54">
        <f t="shared" si="0"/>
        <v>949615</v>
      </c>
      <c r="J54" s="55">
        <f t="shared" si="5"/>
        <v>588392</v>
      </c>
      <c r="K54" s="4">
        <f t="shared" si="11"/>
        <v>1.0659283226341072</v>
      </c>
      <c r="L54" s="4">
        <f t="shared" si="11"/>
        <v>0.99362130707251561</v>
      </c>
      <c r="M54" s="4">
        <f t="shared" si="11"/>
        <v>1.0372532666110648</v>
      </c>
      <c r="N54" s="4">
        <f t="shared" si="11"/>
        <v>1.012778415160027</v>
      </c>
      <c r="O54" s="4">
        <f t="shared" si="11"/>
        <v>1.0128516585687721</v>
      </c>
      <c r="P54" s="4">
        <f t="shared" si="11"/>
        <v>1.0695241960028405</v>
      </c>
      <c r="Q54" s="4">
        <f t="shared" si="11"/>
        <v>1.0628610179568405</v>
      </c>
      <c r="R54" s="4">
        <f t="shared" si="11"/>
        <v>1.0601339659503211</v>
      </c>
      <c r="S54" s="4">
        <f t="shared" si="11"/>
        <v>1.0608251976453831</v>
      </c>
    </row>
    <row r="55" spans="1:19" ht="21.75" customHeight="1" thickBot="1" x14ac:dyDescent="0.5">
      <c r="A55" s="52">
        <v>1376</v>
      </c>
      <c r="B55" s="55">
        <v>323192</v>
      </c>
      <c r="C55" s="56">
        <v>9223</v>
      </c>
      <c r="D55" s="55">
        <v>7999</v>
      </c>
      <c r="E55" s="56">
        <v>51567</v>
      </c>
      <c r="F55" s="55">
        <f t="shared" si="7"/>
        <v>68789</v>
      </c>
      <c r="G55" s="56">
        <v>225849</v>
      </c>
      <c r="H55" s="55">
        <v>592906</v>
      </c>
      <c r="I55" s="54">
        <f t="shared" si="0"/>
        <v>984887</v>
      </c>
      <c r="J55" s="55">
        <f t="shared" si="5"/>
        <v>617830</v>
      </c>
      <c r="K55" s="4">
        <f t="shared" si="11"/>
        <v>1.0425380235802648</v>
      </c>
      <c r="L55" s="4">
        <f t="shared" si="11"/>
        <v>1.0387431017006419</v>
      </c>
      <c r="M55" s="4">
        <f t="shared" si="11"/>
        <v>1.0719646207451086</v>
      </c>
      <c r="N55" s="4">
        <f t="shared" si="11"/>
        <v>1.0071679687499999</v>
      </c>
      <c r="O55" s="4">
        <f t="shared" si="11"/>
        <v>1.0184776654180423</v>
      </c>
      <c r="P55" s="4">
        <f t="shared" si="11"/>
        <v>1.0711561993113456</v>
      </c>
      <c r="Q55" s="4">
        <f t="shared" si="11"/>
        <v>1.0364239278828253</v>
      </c>
      <c r="R55" s="4">
        <f t="shared" si="11"/>
        <v>1.0371434739341734</v>
      </c>
      <c r="S55" s="4">
        <f t="shared" si="11"/>
        <v>1.0500312716692273</v>
      </c>
    </row>
    <row r="56" spans="1:19" ht="21.75" customHeight="1" thickBot="1" x14ac:dyDescent="0.5">
      <c r="A56" s="52">
        <v>1377</v>
      </c>
      <c r="B56" s="55">
        <v>344762</v>
      </c>
      <c r="C56" s="56">
        <v>9329</v>
      </c>
      <c r="D56" s="55">
        <v>8031</v>
      </c>
      <c r="E56" s="56">
        <v>51793</v>
      </c>
      <c r="F56" s="55">
        <f t="shared" si="7"/>
        <v>69153</v>
      </c>
      <c r="G56" s="56">
        <v>239601</v>
      </c>
      <c r="H56" s="55">
        <v>627135</v>
      </c>
      <c r="I56" s="54">
        <f t="shared" si="0"/>
        <v>1041050</v>
      </c>
      <c r="J56" s="55">
        <f t="shared" si="5"/>
        <v>653516</v>
      </c>
      <c r="K56" s="4">
        <f t="shared" si="11"/>
        <v>1.066740513379044</v>
      </c>
      <c r="L56" s="4">
        <f t="shared" si="11"/>
        <v>1.0114930066139001</v>
      </c>
      <c r="M56" s="4">
        <f t="shared" si="11"/>
        <v>1.0040005000625079</v>
      </c>
      <c r="N56" s="4">
        <f t="shared" si="11"/>
        <v>1.0043826478174025</v>
      </c>
      <c r="O56" s="4">
        <f t="shared" si="11"/>
        <v>1.0052915437061158</v>
      </c>
      <c r="P56" s="4">
        <f t="shared" si="11"/>
        <v>1.0608902408246217</v>
      </c>
      <c r="Q56" s="4">
        <f t="shared" si="11"/>
        <v>1.0577309050675823</v>
      </c>
      <c r="R56" s="4">
        <f t="shared" si="11"/>
        <v>1.0570248160448863</v>
      </c>
      <c r="S56" s="4">
        <f t="shared" si="11"/>
        <v>1.0577602253046954</v>
      </c>
    </row>
    <row r="57" spans="1:19" ht="21.75" customHeight="1" thickBot="1" x14ac:dyDescent="0.5">
      <c r="A57" s="52">
        <v>1378</v>
      </c>
      <c r="B57" s="55">
        <v>369822</v>
      </c>
      <c r="C57" s="56">
        <v>9405</v>
      </c>
      <c r="D57" s="55">
        <v>8092</v>
      </c>
      <c r="E57" s="56">
        <v>51633</v>
      </c>
      <c r="F57" s="55">
        <f t="shared" si="7"/>
        <v>69130</v>
      </c>
      <c r="G57" s="56">
        <v>255369</v>
      </c>
      <c r="H57" s="55">
        <v>660731</v>
      </c>
      <c r="I57" s="54">
        <f t="shared" si="0"/>
        <v>1099683</v>
      </c>
      <c r="J57" s="55">
        <f t="shared" si="5"/>
        <v>694321</v>
      </c>
      <c r="K57" s="4">
        <f t="shared" si="11"/>
        <v>1.0726878252243577</v>
      </c>
      <c r="L57" s="4">
        <f t="shared" si="11"/>
        <v>1.0081466395112015</v>
      </c>
      <c r="M57" s="4">
        <f t="shared" si="11"/>
        <v>1.0075955671771883</v>
      </c>
      <c r="N57" s="4">
        <f t="shared" si="11"/>
        <v>0.99691077944896034</v>
      </c>
      <c r="O57" s="4">
        <f t="shared" si="11"/>
        <v>0.99966740416178623</v>
      </c>
      <c r="P57" s="4">
        <f t="shared" si="11"/>
        <v>1.0658094081410345</v>
      </c>
      <c r="Q57" s="4">
        <f t="shared" si="11"/>
        <v>1.0535706028207643</v>
      </c>
      <c r="R57" s="4">
        <f t="shared" si="11"/>
        <v>1.0563210220450507</v>
      </c>
      <c r="S57" s="4">
        <f t="shared" si="11"/>
        <v>1.0624391751693913</v>
      </c>
    </row>
    <row r="58" spans="1:19" ht="21.75" customHeight="1" thickBot="1" x14ac:dyDescent="0.5">
      <c r="A58" s="52">
        <v>1379</v>
      </c>
      <c r="B58" s="55">
        <v>387534</v>
      </c>
      <c r="C58" s="56">
        <v>9105</v>
      </c>
      <c r="D58" s="55">
        <v>8128</v>
      </c>
      <c r="E58" s="56">
        <v>49834</v>
      </c>
      <c r="F58" s="55">
        <f t="shared" si="7"/>
        <v>67067</v>
      </c>
      <c r="G58" s="56">
        <v>271735</v>
      </c>
      <c r="H58" s="55">
        <v>689421</v>
      </c>
      <c r="I58" s="54">
        <f t="shared" si="0"/>
        <v>1144022</v>
      </c>
      <c r="J58" s="55">
        <f t="shared" si="5"/>
        <v>726336</v>
      </c>
      <c r="K58" s="4">
        <f t="shared" si="11"/>
        <v>1.0478933108360238</v>
      </c>
      <c r="L58" s="4">
        <f t="shared" si="11"/>
        <v>0.96810207336523124</v>
      </c>
      <c r="M58" s="4">
        <f t="shared" si="11"/>
        <v>1.004448838358873</v>
      </c>
      <c r="N58" s="4">
        <f t="shared" si="11"/>
        <v>0.96515794162647917</v>
      </c>
      <c r="O58" s="4">
        <f t="shared" si="11"/>
        <v>0.97015767394763486</v>
      </c>
      <c r="P58" s="4">
        <f t="shared" si="11"/>
        <v>1.0640876535523105</v>
      </c>
      <c r="Q58" s="4">
        <f t="shared" si="11"/>
        <v>1.0434216042534707</v>
      </c>
      <c r="R58" s="4">
        <f t="shared" si="11"/>
        <v>1.0403198012518153</v>
      </c>
      <c r="S58" s="4">
        <f t="shared" si="11"/>
        <v>1.0461097964774217</v>
      </c>
    </row>
    <row r="59" spans="1:19" s="1" customFormat="1" ht="21.75" customHeight="1" thickBot="1" x14ac:dyDescent="0.6">
      <c r="A59" s="25" t="s">
        <v>76</v>
      </c>
      <c r="B59" s="69">
        <f>GEOMEAN(K50:K58)-1</f>
        <v>9.5745856049736622E-2</v>
      </c>
      <c r="C59" s="69">
        <f t="shared" ref="C59:J59" si="12">GEOMEAN(L50:L58)-1</f>
        <v>2.2296525964670355E-2</v>
      </c>
      <c r="D59" s="69">
        <f t="shared" si="12"/>
        <v>3.4476158946707969E-2</v>
      </c>
      <c r="E59" s="69">
        <f t="shared" si="12"/>
        <v>1.8400523319656692E-2</v>
      </c>
      <c r="F59" s="69">
        <f t="shared" si="12"/>
        <v>2.0749295207129759E-2</v>
      </c>
      <c r="G59" s="69">
        <f t="shared" si="12"/>
        <v>7.644441826136239E-2</v>
      </c>
      <c r="H59" s="69">
        <f t="shared" si="12"/>
        <v>6.7456265885967204E-2</v>
      </c>
      <c r="I59" s="69">
        <f t="shared" si="12"/>
        <v>7.2555862534577464E-2</v>
      </c>
      <c r="J59" s="69">
        <f t="shared" si="12"/>
        <v>7.9139748335350646E-2</v>
      </c>
    </row>
    <row r="60" spans="1:19" ht="21.75" customHeight="1" x14ac:dyDescent="0.55000000000000004">
      <c r="N60" s="66"/>
    </row>
    <row r="61" spans="1:19" ht="21.75" customHeight="1" thickBot="1" x14ac:dyDescent="0.5">
      <c r="A61" s="123" t="s">
        <v>128</v>
      </c>
      <c r="B61" s="123"/>
      <c r="C61" s="123"/>
      <c r="D61" s="123"/>
      <c r="E61" s="123"/>
      <c r="F61" s="123"/>
      <c r="G61" s="123"/>
      <c r="H61" s="123"/>
      <c r="I61" s="123"/>
      <c r="J61" s="123"/>
    </row>
    <row r="62" spans="1:19" ht="21.75" customHeight="1" thickBot="1" x14ac:dyDescent="0.5">
      <c r="A62" s="128" t="s">
        <v>3</v>
      </c>
      <c r="B62" s="128" t="s">
        <v>5</v>
      </c>
      <c r="C62" s="128" t="s">
        <v>6</v>
      </c>
      <c r="D62" s="128"/>
      <c r="E62" s="128"/>
      <c r="F62" s="128"/>
      <c r="G62" s="128" t="s">
        <v>33</v>
      </c>
      <c r="H62" s="128"/>
      <c r="I62" s="134" t="s">
        <v>13</v>
      </c>
      <c r="J62" s="134" t="s">
        <v>12</v>
      </c>
    </row>
    <row r="63" spans="1:19" ht="21.75" customHeight="1" thickBot="1" x14ac:dyDescent="0.5">
      <c r="A63" s="128"/>
      <c r="B63" s="128"/>
      <c r="C63" s="57" t="s">
        <v>7</v>
      </c>
      <c r="D63" s="57" t="s">
        <v>8</v>
      </c>
      <c r="E63" s="58" t="s">
        <v>11</v>
      </c>
      <c r="F63" s="57" t="s">
        <v>2</v>
      </c>
      <c r="G63" s="58" t="s">
        <v>9</v>
      </c>
      <c r="H63" s="58" t="s">
        <v>10</v>
      </c>
      <c r="I63" s="134"/>
      <c r="J63" s="134"/>
    </row>
    <row r="64" spans="1:19" ht="21.75" customHeight="1" thickBot="1" x14ac:dyDescent="0.5">
      <c r="A64" s="52">
        <v>1380</v>
      </c>
      <c r="B64" s="55">
        <v>419078</v>
      </c>
      <c r="C64" s="56">
        <v>9430</v>
      </c>
      <c r="D64" s="55">
        <v>8337</v>
      </c>
      <c r="E64" s="56">
        <v>51242</v>
      </c>
      <c r="F64" s="55">
        <f t="shared" si="7"/>
        <v>69009</v>
      </c>
      <c r="G64" s="56">
        <v>286707</v>
      </c>
      <c r="H64" s="55">
        <v>720540</v>
      </c>
      <c r="I64" s="54">
        <f t="shared" si="0"/>
        <v>1208627</v>
      </c>
      <c r="J64" s="55">
        <f t="shared" si="5"/>
        <v>774794</v>
      </c>
      <c r="K64" s="4">
        <f t="shared" ref="K64:S64" si="13">B64/B58</f>
        <v>1.0813967290611921</v>
      </c>
      <c r="L64" s="4">
        <f t="shared" si="13"/>
        <v>1.0356946732564525</v>
      </c>
      <c r="M64" s="4">
        <f t="shared" si="13"/>
        <v>1.0257135826771653</v>
      </c>
      <c r="N64" s="4">
        <f t="shared" si="13"/>
        <v>1.0282538026247141</v>
      </c>
      <c r="O64" s="4">
        <f t="shared" si="13"/>
        <v>1.0289561185083573</v>
      </c>
      <c r="P64" s="4">
        <f t="shared" si="13"/>
        <v>1.0550977974865219</v>
      </c>
      <c r="Q64" s="4">
        <f t="shared" si="13"/>
        <v>1.045137876565988</v>
      </c>
      <c r="R64" s="4">
        <f t="shared" si="13"/>
        <v>1.0564718161014386</v>
      </c>
      <c r="S64" s="4">
        <f t="shared" si="13"/>
        <v>1.0667156797955768</v>
      </c>
    </row>
    <row r="65" spans="1:19" ht="21.75" customHeight="1" thickBot="1" x14ac:dyDescent="0.5">
      <c r="A65" s="52">
        <v>1381</v>
      </c>
      <c r="B65" s="55">
        <v>463404</v>
      </c>
      <c r="C65" s="56">
        <v>10050</v>
      </c>
      <c r="D65" s="55">
        <v>8711</v>
      </c>
      <c r="E65" s="56">
        <v>52710</v>
      </c>
      <c r="F65" s="55">
        <f t="shared" si="7"/>
        <v>71471</v>
      </c>
      <c r="G65" s="56">
        <v>300599</v>
      </c>
      <c r="H65" s="55">
        <v>721697</v>
      </c>
      <c r="I65" s="54">
        <f t="shared" si="0"/>
        <v>1256572</v>
      </c>
      <c r="J65" s="55">
        <f t="shared" si="5"/>
        <v>835474</v>
      </c>
      <c r="K65" s="4">
        <f t="shared" ref="K65:S73" si="14">B65/B64</f>
        <v>1.105770286199705</v>
      </c>
      <c r="L65" s="4">
        <f t="shared" si="14"/>
        <v>1.0657476139978792</v>
      </c>
      <c r="M65" s="4">
        <f t="shared" si="14"/>
        <v>1.0448602614849467</v>
      </c>
      <c r="N65" s="4">
        <f t="shared" si="14"/>
        <v>1.0286483743803911</v>
      </c>
      <c r="O65" s="4">
        <f t="shared" si="14"/>
        <v>1.0356765059629904</v>
      </c>
      <c r="P65" s="4">
        <f t="shared" si="14"/>
        <v>1.0484536478007165</v>
      </c>
      <c r="Q65" s="4">
        <f t="shared" si="14"/>
        <v>1.0016057401393399</v>
      </c>
      <c r="R65" s="4">
        <f t="shared" si="14"/>
        <v>1.0396689797596776</v>
      </c>
      <c r="S65" s="4">
        <f t="shared" si="14"/>
        <v>1.0783175915146477</v>
      </c>
    </row>
    <row r="66" spans="1:19" ht="21.75" customHeight="1" thickBot="1" x14ac:dyDescent="0.5">
      <c r="A66" s="52">
        <v>1382</v>
      </c>
      <c r="B66" s="55">
        <v>521424</v>
      </c>
      <c r="C66" s="56">
        <v>10488</v>
      </c>
      <c r="D66" s="55">
        <v>9536</v>
      </c>
      <c r="E66" s="56">
        <v>58535</v>
      </c>
      <c r="F66" s="55">
        <f t="shared" si="7"/>
        <v>78559</v>
      </c>
      <c r="G66" s="56">
        <v>317586</v>
      </c>
      <c r="H66" s="55">
        <v>762340</v>
      </c>
      <c r="I66" s="54">
        <f t="shared" si="0"/>
        <v>1362323</v>
      </c>
      <c r="J66" s="55">
        <f t="shared" si="5"/>
        <v>917569</v>
      </c>
      <c r="K66" s="4">
        <f t="shared" si="14"/>
        <v>1.1252039257321904</v>
      </c>
      <c r="L66" s="4">
        <f t="shared" si="14"/>
        <v>1.0435820895522387</v>
      </c>
      <c r="M66" s="4">
        <f t="shared" si="14"/>
        <v>1.0947078406612329</v>
      </c>
      <c r="N66" s="4">
        <f t="shared" si="14"/>
        <v>1.110510339594005</v>
      </c>
      <c r="O66" s="4">
        <f t="shared" si="14"/>
        <v>1.0991730911838369</v>
      </c>
      <c r="P66" s="4">
        <f t="shared" si="14"/>
        <v>1.0565105007002684</v>
      </c>
      <c r="Q66" s="4">
        <f t="shared" si="14"/>
        <v>1.0563158777159944</v>
      </c>
      <c r="R66" s="4">
        <f t="shared" si="14"/>
        <v>1.0841583291685633</v>
      </c>
      <c r="S66" s="4">
        <f t="shared" si="14"/>
        <v>1.0982615856388109</v>
      </c>
    </row>
    <row r="67" spans="1:19" ht="21.75" customHeight="1" thickBot="1" x14ac:dyDescent="0.5">
      <c r="A67" s="52">
        <v>1383</v>
      </c>
      <c r="B67" s="55">
        <v>558008</v>
      </c>
      <c r="C67" s="56">
        <v>9744</v>
      </c>
      <c r="D67" s="55">
        <v>9395</v>
      </c>
      <c r="E67" s="56">
        <v>53849</v>
      </c>
      <c r="F67" s="55">
        <f t="shared" si="7"/>
        <v>72988</v>
      </c>
      <c r="G67" s="56">
        <v>326057</v>
      </c>
      <c r="H67" s="55">
        <v>619625</v>
      </c>
      <c r="I67" s="54">
        <f t="shared" si="0"/>
        <v>1250621</v>
      </c>
      <c r="J67" s="55">
        <f t="shared" si="5"/>
        <v>957053</v>
      </c>
      <c r="K67" s="4">
        <f t="shared" si="14"/>
        <v>1.0701617110067814</v>
      </c>
      <c r="L67" s="4">
        <f t="shared" si="14"/>
        <v>0.92906178489702518</v>
      </c>
      <c r="M67" s="4">
        <f t="shared" si="14"/>
        <v>0.98521392617449666</v>
      </c>
      <c r="N67" s="4">
        <f t="shared" si="14"/>
        <v>0.91994533185273764</v>
      </c>
      <c r="O67" s="4">
        <f t="shared" si="14"/>
        <v>0.92908514619585281</v>
      </c>
      <c r="P67" s="4">
        <f t="shared" si="14"/>
        <v>1.0266730901236201</v>
      </c>
      <c r="Q67" s="4">
        <f t="shared" si="14"/>
        <v>0.81279350421071961</v>
      </c>
      <c r="R67" s="4">
        <f t="shared" si="14"/>
        <v>0.91800622906608786</v>
      </c>
      <c r="S67" s="4">
        <f t="shared" si="14"/>
        <v>1.043031096299025</v>
      </c>
    </row>
    <row r="68" spans="1:19" ht="21.75" customHeight="1" thickBot="1" x14ac:dyDescent="0.5">
      <c r="A68" s="52">
        <v>1384</v>
      </c>
      <c r="B68" s="55">
        <v>629591</v>
      </c>
      <c r="C68" s="56">
        <v>10042</v>
      </c>
      <c r="D68" s="55">
        <v>9587</v>
      </c>
      <c r="E68" s="56">
        <v>56169</v>
      </c>
      <c r="F68" s="55">
        <f t="shared" si="7"/>
        <v>75798</v>
      </c>
      <c r="G68" s="56">
        <v>353464</v>
      </c>
      <c r="H68" s="55">
        <v>652617</v>
      </c>
      <c r="I68" s="56">
        <f t="shared" si="0"/>
        <v>1358006</v>
      </c>
      <c r="J68" s="55">
        <f t="shared" si="5"/>
        <v>1058853</v>
      </c>
      <c r="K68" s="4">
        <f t="shared" si="14"/>
        <v>1.1282831070522286</v>
      </c>
      <c r="L68" s="4">
        <f t="shared" si="14"/>
        <v>1.0305829228243022</v>
      </c>
      <c r="M68" s="4">
        <f t="shared" si="14"/>
        <v>1.0204364023416712</v>
      </c>
      <c r="N68" s="4">
        <f t="shared" si="14"/>
        <v>1.0430834370183291</v>
      </c>
      <c r="O68" s="4">
        <f t="shared" si="14"/>
        <v>1.0384994793664712</v>
      </c>
      <c r="P68" s="4">
        <f t="shared" si="14"/>
        <v>1.0840558552645703</v>
      </c>
      <c r="Q68" s="4">
        <f t="shared" si="14"/>
        <v>1.0532451079281824</v>
      </c>
      <c r="R68" s="4">
        <f t="shared" si="14"/>
        <v>1.0858653420980457</v>
      </c>
      <c r="S68" s="4">
        <f t="shared" si="14"/>
        <v>1.1063681948648612</v>
      </c>
    </row>
    <row r="69" spans="1:19" ht="19.5" thickBot="1" x14ac:dyDescent="0.5">
      <c r="A69" s="52">
        <v>1385</v>
      </c>
      <c r="B69" s="55">
        <v>685735</v>
      </c>
      <c r="C69" s="56">
        <v>10583</v>
      </c>
      <c r="D69" s="55">
        <v>10069</v>
      </c>
      <c r="E69" s="56">
        <v>60208</v>
      </c>
      <c r="F69" s="55">
        <f t="shared" si="7"/>
        <v>80860</v>
      </c>
      <c r="G69" s="56">
        <v>377987</v>
      </c>
      <c r="H69" s="55">
        <v>706517</v>
      </c>
      <c r="I69" s="56">
        <f t="shared" si="0"/>
        <v>1473112</v>
      </c>
      <c r="J69" s="55">
        <f t="shared" si="5"/>
        <v>1144582</v>
      </c>
      <c r="K69" s="4">
        <f t="shared" si="14"/>
        <v>1.0891753535231603</v>
      </c>
      <c r="L69" s="4">
        <f t="shared" si="14"/>
        <v>1.0538737303326031</v>
      </c>
      <c r="M69" s="4">
        <f t="shared" si="14"/>
        <v>1.0502764159799729</v>
      </c>
      <c r="N69" s="4">
        <f t="shared" si="14"/>
        <v>1.0719079919528565</v>
      </c>
      <c r="O69" s="4">
        <f t="shared" si="14"/>
        <v>1.0667827647167472</v>
      </c>
      <c r="P69" s="4">
        <f t="shared" si="14"/>
        <v>1.0693790598193875</v>
      </c>
      <c r="Q69" s="4">
        <f t="shared" si="14"/>
        <v>1.0825905546438417</v>
      </c>
      <c r="R69" s="4">
        <f t="shared" si="14"/>
        <v>1.0847610393473961</v>
      </c>
      <c r="S69" s="4">
        <f t="shared" si="14"/>
        <v>1.0809640242791021</v>
      </c>
    </row>
    <row r="70" spans="1:19" ht="19.5" thickBot="1" x14ac:dyDescent="0.5">
      <c r="A70" s="52">
        <v>1386</v>
      </c>
      <c r="B70" s="55">
        <v>759898</v>
      </c>
      <c r="C70" s="56">
        <v>11202</v>
      </c>
      <c r="D70" s="55">
        <v>10535</v>
      </c>
      <c r="E70" s="56">
        <v>64146</v>
      </c>
      <c r="F70" s="55">
        <f t="shared" si="7"/>
        <v>85883</v>
      </c>
      <c r="G70" s="56">
        <v>401310</v>
      </c>
      <c r="H70" s="55">
        <v>740248</v>
      </c>
      <c r="I70" s="56">
        <f t="shared" si="0"/>
        <v>1586029</v>
      </c>
      <c r="J70" s="55">
        <f t="shared" si="5"/>
        <v>1247091</v>
      </c>
      <c r="K70" s="4">
        <f t="shared" si="14"/>
        <v>1.108151107935281</v>
      </c>
      <c r="L70" s="4">
        <f t="shared" si="14"/>
        <v>1.0584900311820844</v>
      </c>
      <c r="M70" s="4">
        <f t="shared" si="14"/>
        <v>1.0462806634223856</v>
      </c>
      <c r="N70" s="4">
        <f t="shared" si="14"/>
        <v>1.0654065904863141</v>
      </c>
      <c r="O70" s="4">
        <f t="shared" si="14"/>
        <v>1.0621197130843434</v>
      </c>
      <c r="P70" s="4">
        <f t="shared" si="14"/>
        <v>1.0617031802681045</v>
      </c>
      <c r="Q70" s="4">
        <f t="shared" si="14"/>
        <v>1.047742658704603</v>
      </c>
      <c r="R70" s="4">
        <f t="shared" si="14"/>
        <v>1.0766520128815731</v>
      </c>
      <c r="S70" s="4">
        <f t="shared" si="14"/>
        <v>1.089560206258704</v>
      </c>
    </row>
    <row r="71" spans="1:19" ht="21.75" customHeight="1" thickBot="1" x14ac:dyDescent="0.5">
      <c r="A71" s="52">
        <v>1387</v>
      </c>
      <c r="B71" s="55">
        <v>826600</v>
      </c>
      <c r="C71" s="56">
        <v>11574</v>
      </c>
      <c r="D71" s="55">
        <v>10952</v>
      </c>
      <c r="E71" s="56">
        <v>67136</v>
      </c>
      <c r="F71" s="55">
        <f t="shared" si="7"/>
        <v>89662</v>
      </c>
      <c r="G71" s="56">
        <v>424182</v>
      </c>
      <c r="H71" s="55">
        <v>854049</v>
      </c>
      <c r="I71" s="56">
        <f t="shared" si="0"/>
        <v>1770311</v>
      </c>
      <c r="J71" s="55">
        <f>G71+F71+B71</f>
        <v>1340444</v>
      </c>
      <c r="K71" s="4">
        <f t="shared" si="14"/>
        <v>1.0877775701475725</v>
      </c>
      <c r="L71" s="4">
        <f t="shared" si="14"/>
        <v>1.0332083556507767</v>
      </c>
      <c r="M71" s="4">
        <f t="shared" si="14"/>
        <v>1.0395823445657333</v>
      </c>
      <c r="N71" s="4">
        <f t="shared" si="14"/>
        <v>1.0466124154273064</v>
      </c>
      <c r="O71" s="4">
        <f t="shared" si="14"/>
        <v>1.0440017232746877</v>
      </c>
      <c r="P71" s="4">
        <f t="shared" si="14"/>
        <v>1.0569933467892652</v>
      </c>
      <c r="Q71" s="4">
        <f t="shared" si="14"/>
        <v>1.1537336135997667</v>
      </c>
      <c r="R71" s="4">
        <f t="shared" si="14"/>
        <v>1.1161908136610366</v>
      </c>
      <c r="S71" s="4">
        <f t="shared" si="14"/>
        <v>1.0748566062941678</v>
      </c>
    </row>
    <row r="72" spans="1:19" ht="21.75" customHeight="1" thickBot="1" x14ac:dyDescent="0.5">
      <c r="A72" s="52">
        <v>1388</v>
      </c>
      <c r="B72" s="55">
        <v>916062</v>
      </c>
      <c r="C72" s="56">
        <v>12334</v>
      </c>
      <c r="D72" s="55">
        <v>12736</v>
      </c>
      <c r="E72" s="56">
        <v>73551</v>
      </c>
      <c r="F72" s="55">
        <f t="shared" si="7"/>
        <v>98621</v>
      </c>
      <c r="G72" s="56">
        <v>440483</v>
      </c>
      <c r="H72" s="55">
        <v>890012</v>
      </c>
      <c r="I72" s="56">
        <f t="shared" si="0"/>
        <v>1904695</v>
      </c>
      <c r="J72" s="55">
        <f>G72+F72+B72</f>
        <v>1455166</v>
      </c>
      <c r="K72" s="4">
        <f t="shared" si="14"/>
        <v>1.1082288894265666</v>
      </c>
      <c r="L72" s="4">
        <f t="shared" si="14"/>
        <v>1.0656644202522896</v>
      </c>
      <c r="M72" s="4">
        <f t="shared" si="14"/>
        <v>1.1628926223520819</v>
      </c>
      <c r="N72" s="4">
        <f t="shared" si="14"/>
        <v>1.0955523117254529</v>
      </c>
      <c r="O72" s="4">
        <f t="shared" si="14"/>
        <v>1.0999196984229662</v>
      </c>
      <c r="P72" s="4">
        <f t="shared" si="14"/>
        <v>1.0384292591387658</v>
      </c>
      <c r="Q72" s="4">
        <f t="shared" si="14"/>
        <v>1.0421088251376678</v>
      </c>
      <c r="R72" s="4">
        <f t="shared" si="14"/>
        <v>1.0759098260136213</v>
      </c>
      <c r="S72" s="4">
        <f t="shared" si="14"/>
        <v>1.0855850747961124</v>
      </c>
    </row>
    <row r="73" spans="1:19" ht="21.75" customHeight="1" thickBot="1" x14ac:dyDescent="0.5">
      <c r="A73" s="52">
        <v>1389</v>
      </c>
      <c r="B73" s="55">
        <v>999146</v>
      </c>
      <c r="C73" s="56">
        <v>13235</v>
      </c>
      <c r="D73" s="55">
        <v>12295</v>
      </c>
      <c r="E73" s="56">
        <v>78759</v>
      </c>
      <c r="F73" s="55">
        <f t="shared" si="7"/>
        <v>104289</v>
      </c>
      <c r="G73" s="56">
        <v>448661</v>
      </c>
      <c r="H73" s="55">
        <v>928734</v>
      </c>
      <c r="I73" s="56">
        <f t="shared" si="0"/>
        <v>2032169</v>
      </c>
      <c r="J73" s="55">
        <f>G73+F73+B73</f>
        <v>1552096</v>
      </c>
      <c r="K73" s="4">
        <f t="shared" si="14"/>
        <v>1.0906969178942036</v>
      </c>
      <c r="L73" s="4">
        <f t="shared" si="14"/>
        <v>1.0730501053997081</v>
      </c>
      <c r="M73" s="4">
        <f t="shared" si="14"/>
        <v>0.96537374371859297</v>
      </c>
      <c r="N73" s="4">
        <f t="shared" si="14"/>
        <v>1.0708080107680384</v>
      </c>
      <c r="O73" s="4">
        <f t="shared" si="14"/>
        <v>1.0574725464150638</v>
      </c>
      <c r="P73" s="4">
        <f t="shared" si="14"/>
        <v>1.018565983250205</v>
      </c>
      <c r="Q73" s="4">
        <f t="shared" si="14"/>
        <v>1.0435072785535475</v>
      </c>
      <c r="R73" s="4">
        <f t="shared" si="14"/>
        <v>1.0669262007828024</v>
      </c>
      <c r="S73" s="4">
        <f t="shared" si="14"/>
        <v>1.066610957100427</v>
      </c>
    </row>
    <row r="74" spans="1:19" s="1" customFormat="1" ht="21.75" customHeight="1" thickBot="1" x14ac:dyDescent="0.6">
      <c r="A74" s="25" t="s">
        <v>76</v>
      </c>
      <c r="B74" s="69">
        <f>GEOMEAN(K65:K73)-1</f>
        <v>0.10135165858163697</v>
      </c>
      <c r="C74" s="69">
        <f t="shared" ref="C74:J74" si="15">GEOMEAN(L65:L73)-1</f>
        <v>3.8381440072464024E-2</v>
      </c>
      <c r="D74" s="69">
        <f t="shared" si="15"/>
        <v>4.4110650270418716E-2</v>
      </c>
      <c r="E74" s="69">
        <f t="shared" si="15"/>
        <v>4.8918074421531399E-2</v>
      </c>
      <c r="F74" s="69">
        <f t="shared" si="15"/>
        <v>4.6949811928294505E-2</v>
      </c>
      <c r="G74" s="69">
        <f t="shared" si="15"/>
        <v>5.101494486285052E-2</v>
      </c>
      <c r="H74" s="69">
        <f t="shared" si="15"/>
        <v>2.8603834204912859E-2</v>
      </c>
      <c r="I74" s="69">
        <f t="shared" si="15"/>
        <v>5.9434642923031467E-2</v>
      </c>
      <c r="J74" s="69">
        <f t="shared" si="15"/>
        <v>8.0253829428486245E-2</v>
      </c>
    </row>
    <row r="75" spans="1:19" ht="21.75" customHeight="1" x14ac:dyDescent="0.55000000000000004">
      <c r="N75" s="66"/>
    </row>
    <row r="76" spans="1:19" ht="21.75" customHeight="1" thickBot="1" x14ac:dyDescent="0.5">
      <c r="A76" s="123" t="s">
        <v>158</v>
      </c>
      <c r="B76" s="123"/>
      <c r="C76" s="123"/>
      <c r="D76" s="123"/>
      <c r="E76" s="123"/>
      <c r="F76" s="123"/>
      <c r="G76" s="123"/>
      <c r="H76" s="123"/>
      <c r="I76" s="123"/>
      <c r="J76" s="123"/>
    </row>
    <row r="77" spans="1:19" ht="21.75" customHeight="1" thickBot="1" x14ac:dyDescent="0.5">
      <c r="A77" s="128" t="s">
        <v>3</v>
      </c>
      <c r="B77" s="128" t="s">
        <v>5</v>
      </c>
      <c r="C77" s="128" t="s">
        <v>6</v>
      </c>
      <c r="D77" s="128"/>
      <c r="E77" s="128"/>
      <c r="F77" s="128"/>
      <c r="G77" s="128" t="s">
        <v>33</v>
      </c>
      <c r="H77" s="128"/>
      <c r="I77" s="134" t="s">
        <v>13</v>
      </c>
      <c r="J77" s="134" t="s">
        <v>12</v>
      </c>
    </row>
    <row r="78" spans="1:19" ht="21.75" customHeight="1" thickBot="1" x14ac:dyDescent="0.5">
      <c r="A78" s="128"/>
      <c r="B78" s="128"/>
      <c r="C78" s="57" t="s">
        <v>7</v>
      </c>
      <c r="D78" s="57" t="s">
        <v>8</v>
      </c>
      <c r="E78" s="58" t="s">
        <v>11</v>
      </c>
      <c r="F78" s="57" t="s">
        <v>2</v>
      </c>
      <c r="G78" s="58" t="s">
        <v>9</v>
      </c>
      <c r="H78" s="58" t="s">
        <v>10</v>
      </c>
      <c r="I78" s="134"/>
      <c r="J78" s="134"/>
    </row>
    <row r="79" spans="1:19" ht="21.75" customHeight="1" thickBot="1" x14ac:dyDescent="0.5">
      <c r="A79" s="52">
        <v>1390</v>
      </c>
      <c r="B79" s="55">
        <v>1073939</v>
      </c>
      <c r="C79" s="56">
        <v>13343</v>
      </c>
      <c r="D79" s="55">
        <v>12747</v>
      </c>
      <c r="E79" s="56">
        <v>83250</v>
      </c>
      <c r="F79" s="55">
        <f t="shared" si="7"/>
        <v>109340</v>
      </c>
      <c r="G79" s="56">
        <v>543178</v>
      </c>
      <c r="H79" s="55">
        <v>1033328</v>
      </c>
      <c r="I79" s="56">
        <f t="shared" si="0"/>
        <v>2216607</v>
      </c>
      <c r="J79" s="55">
        <f>G79+F79+B79</f>
        <v>1726457</v>
      </c>
      <c r="K79" s="4">
        <f t="shared" ref="K79:S79" si="16">B79/B73</f>
        <v>1.0748569278163551</v>
      </c>
      <c r="L79" s="4">
        <f t="shared" si="16"/>
        <v>1.0081601813373631</v>
      </c>
      <c r="M79" s="4">
        <f t="shared" si="16"/>
        <v>1.036762911752745</v>
      </c>
      <c r="N79" s="4">
        <f t="shared" si="16"/>
        <v>1.0570220546223288</v>
      </c>
      <c r="O79" s="4">
        <f t="shared" si="16"/>
        <v>1.0484327206129123</v>
      </c>
      <c r="P79" s="4">
        <f t="shared" si="16"/>
        <v>1.2106646220643202</v>
      </c>
      <c r="Q79" s="4">
        <f t="shared" si="16"/>
        <v>1.1126199751489663</v>
      </c>
      <c r="R79" s="4">
        <f t="shared" si="16"/>
        <v>1.0907591839064565</v>
      </c>
      <c r="S79" s="4">
        <f t="shared" si="16"/>
        <v>1.1123390563470301</v>
      </c>
    </row>
    <row r="80" spans="1:19" ht="21.75" customHeight="1" thickBot="1" x14ac:dyDescent="0.5">
      <c r="A80" s="52">
        <v>1391</v>
      </c>
      <c r="B80" s="55">
        <v>1187631</v>
      </c>
      <c r="C80" s="56">
        <v>14023</v>
      </c>
      <c r="D80" s="55">
        <v>13319</v>
      </c>
      <c r="E80" s="56">
        <v>87743</v>
      </c>
      <c r="F80" s="55">
        <f t="shared" ref="F80:F91" si="17">SUM(C80:E80)</f>
        <v>115085</v>
      </c>
      <c r="G80" s="56">
        <v>580426</v>
      </c>
      <c r="H80" s="55">
        <v>1084160</v>
      </c>
      <c r="I80" s="56">
        <f t="shared" si="0"/>
        <v>2386876</v>
      </c>
      <c r="J80" s="55">
        <f t="shared" ref="J80:J88" si="18">G80+F80+B80</f>
        <v>1883142</v>
      </c>
      <c r="K80" s="4">
        <f t="shared" ref="K80:S89" si="19">B80/B79</f>
        <v>1.1058644857855056</v>
      </c>
      <c r="L80" s="4">
        <f t="shared" ref="L80:L89" si="20">C80/C79</f>
        <v>1.0509630517874542</v>
      </c>
      <c r="M80" s="4">
        <f t="shared" ref="M80:M89" si="21">D80/D79</f>
        <v>1.0448733035223974</v>
      </c>
      <c r="N80" s="4">
        <f t="shared" si="19"/>
        <v>1.0539699699699701</v>
      </c>
      <c r="O80" s="4">
        <f t="shared" si="19"/>
        <v>1.0525425278946405</v>
      </c>
      <c r="P80" s="4">
        <f t="shared" si="19"/>
        <v>1.0685742058772632</v>
      </c>
      <c r="Q80" s="4">
        <f t="shared" si="19"/>
        <v>1.0491925119613521</v>
      </c>
      <c r="R80" s="4">
        <f t="shared" si="19"/>
        <v>1.0768151503626939</v>
      </c>
      <c r="S80" s="4">
        <f t="shared" si="19"/>
        <v>1.0907552287719879</v>
      </c>
    </row>
    <row r="81" spans="1:19" ht="21.75" customHeight="1" thickBot="1" x14ac:dyDescent="0.5">
      <c r="A81" s="52">
        <v>1392</v>
      </c>
      <c r="B81" s="55">
        <v>1276314</v>
      </c>
      <c r="C81" s="56">
        <v>14608</v>
      </c>
      <c r="D81" s="55">
        <v>13791</v>
      </c>
      <c r="E81" s="56">
        <v>92151</v>
      </c>
      <c r="F81" s="55">
        <f t="shared" si="17"/>
        <v>120550</v>
      </c>
      <c r="G81" s="56">
        <v>617120</v>
      </c>
      <c r="H81" s="55">
        <v>1177828</v>
      </c>
      <c r="I81" s="56">
        <f t="shared" si="0"/>
        <v>2574692</v>
      </c>
      <c r="J81" s="55">
        <f t="shared" si="18"/>
        <v>2013984</v>
      </c>
      <c r="K81" s="4">
        <f t="shared" si="19"/>
        <v>1.0746721835317536</v>
      </c>
      <c r="L81" s="4">
        <f t="shared" si="20"/>
        <v>1.0417171789203452</v>
      </c>
      <c r="M81" s="4">
        <f t="shared" si="21"/>
        <v>1.0354380959531497</v>
      </c>
      <c r="N81" s="4">
        <f t="shared" si="19"/>
        <v>1.0502376257935107</v>
      </c>
      <c r="O81" s="4">
        <f t="shared" si="19"/>
        <v>1.0474866403093366</v>
      </c>
      <c r="P81" s="4">
        <f t="shared" si="19"/>
        <v>1.0632190839142286</v>
      </c>
      <c r="Q81" s="4">
        <f t="shared" si="19"/>
        <v>1.0863968417945691</v>
      </c>
      <c r="R81" s="4">
        <f t="shared" si="19"/>
        <v>1.0786869531555054</v>
      </c>
      <c r="S81" s="4">
        <f t="shared" si="19"/>
        <v>1.0694806870644911</v>
      </c>
    </row>
    <row r="82" spans="1:19" ht="21.75" customHeight="1" thickBot="1" x14ac:dyDescent="0.5">
      <c r="A82" s="52">
        <v>1393</v>
      </c>
      <c r="B82" s="55">
        <v>1394479</v>
      </c>
      <c r="C82" s="56">
        <v>14964</v>
      </c>
      <c r="D82" s="55">
        <v>14175</v>
      </c>
      <c r="E82" s="56">
        <v>95896</v>
      </c>
      <c r="F82" s="55">
        <f t="shared" si="17"/>
        <v>125035</v>
      </c>
      <c r="G82" s="56">
        <v>660058</v>
      </c>
      <c r="H82" s="55">
        <v>1272288</v>
      </c>
      <c r="I82" s="56">
        <f t="shared" si="0"/>
        <v>2791802</v>
      </c>
      <c r="J82" s="55">
        <f t="shared" si="18"/>
        <v>2179572</v>
      </c>
      <c r="K82" s="4">
        <f t="shared" si="19"/>
        <v>1.0925830164050538</v>
      </c>
      <c r="L82" s="4">
        <f t="shared" si="20"/>
        <v>1.0243702081051478</v>
      </c>
      <c r="M82" s="4">
        <f t="shared" si="21"/>
        <v>1.0278442462475528</v>
      </c>
      <c r="N82" s="4">
        <f t="shared" si="19"/>
        <v>1.0406398194268103</v>
      </c>
      <c r="O82" s="4">
        <f t="shared" si="19"/>
        <v>1.0372044794691</v>
      </c>
      <c r="P82" s="4">
        <f t="shared" si="19"/>
        <v>1.0695780399274046</v>
      </c>
      <c r="Q82" s="4">
        <f t="shared" si="19"/>
        <v>1.0801984670087652</v>
      </c>
      <c r="R82" s="4">
        <f t="shared" si="19"/>
        <v>1.0843246493172776</v>
      </c>
      <c r="S82" s="4">
        <f t="shared" si="19"/>
        <v>1.0822191238857906</v>
      </c>
    </row>
    <row r="83" spans="1:19" ht="21.75" customHeight="1" thickBot="1" x14ac:dyDescent="0.5">
      <c r="A83" s="52">
        <v>1394</v>
      </c>
      <c r="B83" s="55">
        <v>1508094</v>
      </c>
      <c r="C83" s="56">
        <v>15132</v>
      </c>
      <c r="D83" s="55">
        <v>14584</v>
      </c>
      <c r="E83" s="56">
        <v>99101</v>
      </c>
      <c r="F83" s="55">
        <f t="shared" si="17"/>
        <v>128817</v>
      </c>
      <c r="G83" s="56">
        <v>713177</v>
      </c>
      <c r="H83" s="55">
        <v>1374438</v>
      </c>
      <c r="I83" s="56">
        <f t="shared" si="0"/>
        <v>3011349</v>
      </c>
      <c r="J83" s="55">
        <f t="shared" si="18"/>
        <v>2350088</v>
      </c>
      <c r="K83" s="4">
        <f t="shared" si="19"/>
        <v>1.0814748734115036</v>
      </c>
      <c r="L83" s="4">
        <f t="shared" si="20"/>
        <v>1.0112269446672013</v>
      </c>
      <c r="M83" s="4">
        <f t="shared" si="21"/>
        <v>1.0288536155202821</v>
      </c>
      <c r="N83" s="4">
        <f t="shared" si="19"/>
        <v>1.0334216234253775</v>
      </c>
      <c r="O83" s="4">
        <f t="shared" si="19"/>
        <v>1.0302475306914065</v>
      </c>
      <c r="P83" s="4">
        <f t="shared" si="19"/>
        <v>1.080476261177048</v>
      </c>
      <c r="Q83" s="4">
        <f t="shared" si="19"/>
        <v>1.0802884252622047</v>
      </c>
      <c r="R83" s="4">
        <f t="shared" si="19"/>
        <v>1.0786398892185047</v>
      </c>
      <c r="S83" s="4">
        <f t="shared" si="19"/>
        <v>1.0782337082693298</v>
      </c>
    </row>
    <row r="84" spans="1:19" ht="21.75" customHeight="1" thickBot="1" x14ac:dyDescent="0.5">
      <c r="A84" s="52">
        <v>1395</v>
      </c>
      <c r="B84" s="55">
        <v>1630951</v>
      </c>
      <c r="C84" s="56">
        <v>15375</v>
      </c>
      <c r="D84" s="55">
        <v>14937</v>
      </c>
      <c r="E84" s="56">
        <v>103295</v>
      </c>
      <c r="F84" s="55">
        <f t="shared" si="17"/>
        <v>133607</v>
      </c>
      <c r="G84" s="56">
        <v>761814</v>
      </c>
      <c r="H84" s="55">
        <v>1472425</v>
      </c>
      <c r="I84" s="56">
        <f t="shared" si="0"/>
        <v>3236983</v>
      </c>
      <c r="J84" s="55">
        <f t="shared" si="18"/>
        <v>2526372</v>
      </c>
      <c r="K84" s="4">
        <f t="shared" si="19"/>
        <v>1.0814650810891098</v>
      </c>
      <c r="L84" s="4">
        <f t="shared" si="20"/>
        <v>1.0160586835844567</v>
      </c>
      <c r="M84" s="4">
        <f t="shared" si="21"/>
        <v>1.0242046077893583</v>
      </c>
      <c r="N84" s="4">
        <f t="shared" si="19"/>
        <v>1.0423204609438856</v>
      </c>
      <c r="O84" s="4">
        <f t="shared" si="19"/>
        <v>1.0371845330973397</v>
      </c>
      <c r="P84" s="4">
        <f t="shared" si="19"/>
        <v>1.0681976564022675</v>
      </c>
      <c r="Q84" s="4">
        <f t="shared" si="19"/>
        <v>1.0712924118803466</v>
      </c>
      <c r="R84" s="4">
        <f t="shared" si="19"/>
        <v>1.0749278811589091</v>
      </c>
      <c r="S84" s="4">
        <f t="shared" si="19"/>
        <v>1.0750116591378707</v>
      </c>
    </row>
    <row r="85" spans="1:19" ht="21.75" customHeight="1" thickBot="1" x14ac:dyDescent="0.5">
      <c r="A85" s="52">
        <v>1396</v>
      </c>
      <c r="B85" s="55">
        <v>1767182</v>
      </c>
      <c r="C85" s="56">
        <v>15598</v>
      </c>
      <c r="D85" s="55">
        <v>15225</v>
      </c>
      <c r="E85" s="56">
        <v>107043</v>
      </c>
      <c r="F85" s="55">
        <f t="shared" si="17"/>
        <v>137866</v>
      </c>
      <c r="G85" s="56">
        <v>811562</v>
      </c>
      <c r="H85" s="55">
        <v>1567284</v>
      </c>
      <c r="I85" s="56">
        <f t="shared" si="0"/>
        <v>3472332</v>
      </c>
      <c r="J85" s="55">
        <f t="shared" si="18"/>
        <v>2716610</v>
      </c>
      <c r="K85" s="4">
        <f t="shared" si="19"/>
        <v>1.083528567075283</v>
      </c>
      <c r="L85" s="4">
        <f t="shared" si="20"/>
        <v>1.0145040650406505</v>
      </c>
      <c r="M85" s="4">
        <f t="shared" si="21"/>
        <v>1.0192809801164893</v>
      </c>
      <c r="N85" s="4">
        <f t="shared" si="19"/>
        <v>1.0362844280942931</v>
      </c>
      <c r="O85" s="4">
        <f t="shared" si="19"/>
        <v>1.0318770723090855</v>
      </c>
      <c r="P85" s="4">
        <f t="shared" si="19"/>
        <v>1.065302029104217</v>
      </c>
      <c r="Q85" s="4">
        <f t="shared" si="19"/>
        <v>1.0644236548550861</v>
      </c>
      <c r="R85" s="4">
        <f t="shared" si="19"/>
        <v>1.0727062823623108</v>
      </c>
      <c r="S85" s="4">
        <f t="shared" si="19"/>
        <v>1.0753008662223933</v>
      </c>
    </row>
    <row r="86" spans="1:19" ht="19.5" thickBot="1" x14ac:dyDescent="0.5">
      <c r="A86" s="52">
        <v>1397</v>
      </c>
      <c r="B86" s="55">
        <v>1926463</v>
      </c>
      <c r="C86" s="56">
        <v>15734</v>
      </c>
      <c r="D86" s="55">
        <v>15479</v>
      </c>
      <c r="E86" s="56">
        <v>110617</v>
      </c>
      <c r="F86" s="55">
        <f t="shared" si="17"/>
        <v>141830</v>
      </c>
      <c r="G86" s="56">
        <v>861360</v>
      </c>
      <c r="H86" s="55">
        <v>1660808</v>
      </c>
      <c r="I86" s="56">
        <f t="shared" si="0"/>
        <v>3729101</v>
      </c>
      <c r="J86" s="55">
        <f t="shared" si="18"/>
        <v>2929653</v>
      </c>
      <c r="K86" s="4">
        <f t="shared" si="19"/>
        <v>1.0901327650462713</v>
      </c>
      <c r="L86" s="4">
        <f t="shared" si="20"/>
        <v>1.0087190665469932</v>
      </c>
      <c r="M86" s="4">
        <f t="shared" si="21"/>
        <v>1.0166830870279147</v>
      </c>
      <c r="N86" s="4">
        <f t="shared" si="19"/>
        <v>1.0333884513700102</v>
      </c>
      <c r="O86" s="4">
        <f t="shared" si="19"/>
        <v>1.0287525568305456</v>
      </c>
      <c r="P86" s="4">
        <f t="shared" si="19"/>
        <v>1.0613606847043109</v>
      </c>
      <c r="Q86" s="4">
        <f t="shared" si="19"/>
        <v>1.0596726566467851</v>
      </c>
      <c r="R86" s="4">
        <f t="shared" si="19"/>
        <v>1.0739471340874087</v>
      </c>
      <c r="S86" s="4">
        <f t="shared" si="19"/>
        <v>1.0784223720003976</v>
      </c>
    </row>
    <row r="87" spans="1:19" ht="19.5" thickBot="1" x14ac:dyDescent="0.5">
      <c r="A87" s="52">
        <v>1398</v>
      </c>
      <c r="B87" s="55">
        <v>2079368</v>
      </c>
      <c r="C87" s="56">
        <v>15688</v>
      </c>
      <c r="D87" s="55">
        <v>15628</v>
      </c>
      <c r="E87" s="56">
        <v>112705</v>
      </c>
      <c r="F87" s="55">
        <f t="shared" si="17"/>
        <v>144021</v>
      </c>
      <c r="G87" s="56">
        <v>905759</v>
      </c>
      <c r="H87" s="55">
        <v>1340875</v>
      </c>
      <c r="I87" s="56">
        <f t="shared" si="0"/>
        <v>3564264</v>
      </c>
      <c r="J87" s="55">
        <f t="shared" si="18"/>
        <v>3129148</v>
      </c>
      <c r="K87" s="4">
        <f t="shared" si="19"/>
        <v>1.0793708469874583</v>
      </c>
      <c r="L87" s="4">
        <f t="shared" si="20"/>
        <v>0.99707639506800561</v>
      </c>
      <c r="M87" s="4">
        <f t="shared" si="21"/>
        <v>1.0096259448284772</v>
      </c>
      <c r="N87" s="4">
        <f t="shared" si="19"/>
        <v>1.01887594131101</v>
      </c>
      <c r="O87" s="4">
        <f t="shared" si="19"/>
        <v>1.015448071635056</v>
      </c>
      <c r="P87" s="4">
        <f t="shared" si="19"/>
        <v>1.0515452307978082</v>
      </c>
      <c r="Q87" s="4">
        <f t="shared" si="19"/>
        <v>0.80736304256723235</v>
      </c>
      <c r="R87" s="4">
        <f t="shared" si="19"/>
        <v>0.95579712107556214</v>
      </c>
      <c r="S87" s="4">
        <f t="shared" si="19"/>
        <v>1.0680950952211747</v>
      </c>
    </row>
    <row r="88" spans="1:19" ht="21.75" customHeight="1" thickBot="1" x14ac:dyDescent="0.5">
      <c r="A88" s="52">
        <v>1399</v>
      </c>
      <c r="B88" s="55">
        <v>2208302</v>
      </c>
      <c r="C88" s="56">
        <v>15384</v>
      </c>
      <c r="D88" s="55">
        <v>15385</v>
      </c>
      <c r="E88" s="56">
        <v>110789</v>
      </c>
      <c r="F88" s="55">
        <f t="shared" si="17"/>
        <v>141558</v>
      </c>
      <c r="G88" s="56">
        <v>959860</v>
      </c>
      <c r="H88" s="55">
        <v>1426275</v>
      </c>
      <c r="I88" s="56">
        <f t="shared" si="0"/>
        <v>3776135</v>
      </c>
      <c r="J88" s="55">
        <f t="shared" si="18"/>
        <v>3309720</v>
      </c>
      <c r="K88" s="4">
        <f t="shared" si="19"/>
        <v>1.0620063403880411</v>
      </c>
      <c r="L88" s="4">
        <f t="shared" si="20"/>
        <v>0.9806221315655278</v>
      </c>
      <c r="M88" s="4">
        <f t="shared" si="21"/>
        <v>0.98445098541080112</v>
      </c>
      <c r="N88" s="4">
        <f t="shared" si="19"/>
        <v>0.98299986690918773</v>
      </c>
      <c r="O88" s="4">
        <f t="shared" si="19"/>
        <v>0.98289832732726479</v>
      </c>
      <c r="P88" s="4">
        <f t="shared" si="19"/>
        <v>1.0597300164834134</v>
      </c>
      <c r="Q88" s="4">
        <f t="shared" si="19"/>
        <v>1.0636897548242752</v>
      </c>
      <c r="R88" s="4">
        <f t="shared" si="19"/>
        <v>1.0594431276695553</v>
      </c>
      <c r="S88" s="4">
        <f t="shared" si="19"/>
        <v>1.0577064427761167</v>
      </c>
    </row>
    <row r="89" spans="1:19" ht="21.75" customHeight="1" thickBot="1" x14ac:dyDescent="0.5">
      <c r="A89" s="52">
        <v>1400</v>
      </c>
      <c r="B89" s="55">
        <v>2398075</v>
      </c>
      <c r="C89" s="56">
        <v>15418</v>
      </c>
      <c r="D89" s="55">
        <v>15526</v>
      </c>
      <c r="E89" s="56">
        <v>111284</v>
      </c>
      <c r="F89" s="55">
        <f t="shared" si="17"/>
        <v>142228</v>
      </c>
      <c r="G89" s="56">
        <v>1048071</v>
      </c>
      <c r="H89" s="55">
        <v>1536397</v>
      </c>
      <c r="I89" s="56">
        <f>H89+F89+B89</f>
        <v>4076700</v>
      </c>
      <c r="J89" s="55">
        <f>G89+F89+B89</f>
        <v>3588374</v>
      </c>
      <c r="K89" s="4">
        <f t="shared" si="19"/>
        <v>1.0859361627168749</v>
      </c>
      <c r="L89" s="4">
        <f t="shared" si="20"/>
        <v>1.0022100884035361</v>
      </c>
      <c r="M89" s="4">
        <f t="shared" si="21"/>
        <v>1.0091647708807281</v>
      </c>
      <c r="N89" s="4">
        <f t="shared" si="19"/>
        <v>1.0044679525945717</v>
      </c>
      <c r="O89" s="4">
        <f t="shared" si="19"/>
        <v>1.0047330422865539</v>
      </c>
      <c r="P89" s="4">
        <f t="shared" si="19"/>
        <v>1.0918998603963077</v>
      </c>
      <c r="Q89" s="4">
        <f t="shared" si="19"/>
        <v>1.077209514294228</v>
      </c>
      <c r="R89" s="4">
        <f t="shared" si="19"/>
        <v>1.0795959360563117</v>
      </c>
      <c r="S89" s="4">
        <f t="shared" si="19"/>
        <v>1.0841926205237906</v>
      </c>
    </row>
    <row r="90" spans="1:19" ht="21.75" customHeight="1" thickBot="1" x14ac:dyDescent="0.5">
      <c r="A90" s="36">
        <v>1401</v>
      </c>
      <c r="B90" s="55">
        <v>2623287</v>
      </c>
      <c r="C90" s="56">
        <v>15440</v>
      </c>
      <c r="D90" s="55">
        <v>15815</v>
      </c>
      <c r="E90" s="56">
        <v>114339</v>
      </c>
      <c r="F90" s="55">
        <f t="shared" si="17"/>
        <v>145594</v>
      </c>
      <c r="G90" s="56">
        <v>1110659</v>
      </c>
      <c r="H90" s="55">
        <v>1618161</v>
      </c>
      <c r="I90" s="56">
        <f>H90+F90+B90</f>
        <v>4387042</v>
      </c>
      <c r="J90" s="55">
        <f>G90+F90+B90</f>
        <v>3879540</v>
      </c>
      <c r="K90" s="4">
        <f t="shared" ref="K90:S91" si="22">B90/B89</f>
        <v>1.0939136599147232</v>
      </c>
      <c r="L90" s="4">
        <f t="shared" si="22"/>
        <v>1.0014269036191465</v>
      </c>
      <c r="M90" s="4">
        <f t="shared" si="22"/>
        <v>1.0186139379106016</v>
      </c>
      <c r="N90" s="4">
        <f t="shared" si="22"/>
        <v>1.0274522842457137</v>
      </c>
      <c r="O90" s="4">
        <f t="shared" si="22"/>
        <v>1.0236662260595664</v>
      </c>
      <c r="P90" s="4">
        <f t="shared" si="22"/>
        <v>1.0597173283107728</v>
      </c>
      <c r="Q90" s="4">
        <f t="shared" si="22"/>
        <v>1.053218015916459</v>
      </c>
      <c r="R90" s="4">
        <f t="shared" si="22"/>
        <v>1.0761257880148158</v>
      </c>
      <c r="S90" s="4">
        <f t="shared" si="22"/>
        <v>1.0811414863668056</v>
      </c>
    </row>
    <row r="91" spans="1:19" ht="21.75" customHeight="1" thickBot="1" x14ac:dyDescent="0.5">
      <c r="A91" s="36">
        <v>1402</v>
      </c>
      <c r="B91" s="55">
        <v>2834349</v>
      </c>
      <c r="C91" s="56">
        <v>15382</v>
      </c>
      <c r="D91" s="55">
        <v>16029</v>
      </c>
      <c r="E91" s="56">
        <v>115896</v>
      </c>
      <c r="F91" s="55">
        <f t="shared" si="17"/>
        <v>147307</v>
      </c>
      <c r="G91" s="56">
        <v>1169232</v>
      </c>
      <c r="H91" s="55">
        <v>1689988</v>
      </c>
      <c r="I91" s="56">
        <f>H91+F91+B91</f>
        <v>4671644</v>
      </c>
      <c r="J91" s="55">
        <f>G91+F91+B91</f>
        <v>4150888</v>
      </c>
      <c r="K91" s="4">
        <f t="shared" si="22"/>
        <v>1.0804570754172151</v>
      </c>
      <c r="L91" s="4">
        <f t="shared" si="22"/>
        <v>0.99624352331606214</v>
      </c>
      <c r="M91" s="4">
        <f t="shared" si="22"/>
        <v>1.0135314574770786</v>
      </c>
      <c r="N91" s="4">
        <f t="shared" si="22"/>
        <v>1.0136174008868366</v>
      </c>
      <c r="O91" s="4">
        <f t="shared" si="22"/>
        <v>1.0117655947360469</v>
      </c>
      <c r="P91" s="4">
        <f t="shared" si="22"/>
        <v>1.0527371587498953</v>
      </c>
      <c r="Q91" s="4">
        <f t="shared" si="22"/>
        <v>1.0443880429697663</v>
      </c>
      <c r="R91" s="4">
        <f t="shared" si="22"/>
        <v>1.0648733246684212</v>
      </c>
      <c r="S91" s="4">
        <f t="shared" si="22"/>
        <v>1.0699433437984915</v>
      </c>
    </row>
    <row r="92" spans="1:19" s="1" customFormat="1" ht="21.75" customHeight="1" thickBot="1" x14ac:dyDescent="0.6">
      <c r="A92" s="25" t="s">
        <v>76</v>
      </c>
      <c r="B92" s="69">
        <f t="shared" ref="B92:J92" si="23">GEOMEAN(K80:K91)-1</f>
        <v>8.4233468830823943E-2</v>
      </c>
      <c r="C92" s="69">
        <f t="shared" si="23"/>
        <v>1.192100311584765E-2</v>
      </c>
      <c r="D92" s="69">
        <f t="shared" si="23"/>
        <v>1.9275386371272019E-2</v>
      </c>
      <c r="E92" s="69">
        <f t="shared" si="23"/>
        <v>2.7954006936790288E-2</v>
      </c>
      <c r="F92" s="69">
        <f t="shared" si="23"/>
        <v>2.5149079994357448E-2</v>
      </c>
      <c r="G92" s="69">
        <f t="shared" si="23"/>
        <v>6.5973831655028237E-2</v>
      </c>
      <c r="H92" s="69">
        <f t="shared" si="23"/>
        <v>4.1846615589618441E-2</v>
      </c>
      <c r="I92" s="69">
        <f t="shared" si="23"/>
        <v>6.4098309683972454E-2</v>
      </c>
      <c r="J92" s="69">
        <f t="shared" si="23"/>
        <v>7.5842683688121415E-2</v>
      </c>
    </row>
    <row r="93" spans="1:19" ht="21.75" customHeight="1" x14ac:dyDescent="0.45"/>
    <row r="94" spans="1:19" ht="21.75" customHeight="1" x14ac:dyDescent="0.45">
      <c r="C94" s="44">
        <v>13319</v>
      </c>
    </row>
    <row r="95" spans="1:19" ht="21.75" customHeight="1" x14ac:dyDescent="0.45">
      <c r="C95" s="44">
        <v>13791</v>
      </c>
    </row>
    <row r="96" spans="1:19" ht="21.75" customHeight="1" x14ac:dyDescent="0.45">
      <c r="C96" s="44">
        <v>14175</v>
      </c>
    </row>
    <row r="97" spans="3:3" ht="21.75" customHeight="1" x14ac:dyDescent="0.45">
      <c r="C97" s="44">
        <v>14584</v>
      </c>
    </row>
    <row r="98" spans="3:3" ht="21.75" customHeight="1" x14ac:dyDescent="0.45">
      <c r="C98" s="44">
        <v>14937</v>
      </c>
    </row>
    <row r="99" spans="3:3" ht="21.75" customHeight="1" x14ac:dyDescent="0.45">
      <c r="C99" s="44">
        <v>15225</v>
      </c>
    </row>
    <row r="100" spans="3:3" ht="21.75" customHeight="1" x14ac:dyDescent="0.45">
      <c r="C100" s="44">
        <v>15479</v>
      </c>
    </row>
    <row r="101" spans="3:3" ht="21.75" customHeight="1" x14ac:dyDescent="0.45">
      <c r="C101" s="44">
        <v>15628</v>
      </c>
    </row>
    <row r="102" spans="3:3" ht="21.75" customHeight="1" x14ac:dyDescent="0.45">
      <c r="C102" s="44">
        <v>15385</v>
      </c>
    </row>
    <row r="103" spans="3:3" ht="21.75" customHeight="1" x14ac:dyDescent="0.45">
      <c r="C103" s="44">
        <v>15526</v>
      </c>
    </row>
    <row r="104" spans="3:3" ht="21.75" customHeight="1" x14ac:dyDescent="0.45"/>
    <row r="105" spans="3:3" ht="21.75" customHeight="1" x14ac:dyDescent="0.45"/>
    <row r="106" spans="3:3" ht="21.75" customHeight="1" x14ac:dyDescent="0.45"/>
  </sheetData>
  <mergeCells count="42">
    <mergeCell ref="A76:J76"/>
    <mergeCell ref="A77:A78"/>
    <mergeCell ref="B77:B78"/>
    <mergeCell ref="C77:F77"/>
    <mergeCell ref="G77:H77"/>
    <mergeCell ref="I77:I78"/>
    <mergeCell ref="J77:J78"/>
    <mergeCell ref="A61:J61"/>
    <mergeCell ref="A62:A63"/>
    <mergeCell ref="B62:B63"/>
    <mergeCell ref="C62:F62"/>
    <mergeCell ref="G62:H62"/>
    <mergeCell ref="I62:I63"/>
    <mergeCell ref="J62:J63"/>
    <mergeCell ref="A46:J46"/>
    <mergeCell ref="A47:A48"/>
    <mergeCell ref="B47:B48"/>
    <mergeCell ref="C47:F47"/>
    <mergeCell ref="G47:H47"/>
    <mergeCell ref="I47:I48"/>
    <mergeCell ref="J47:J48"/>
    <mergeCell ref="A31:J31"/>
    <mergeCell ref="A32:A33"/>
    <mergeCell ref="B32:B33"/>
    <mergeCell ref="C32:F32"/>
    <mergeCell ref="G32:H32"/>
    <mergeCell ref="I32:I33"/>
    <mergeCell ref="J32:J33"/>
    <mergeCell ref="A16:J16"/>
    <mergeCell ref="A17:A18"/>
    <mergeCell ref="B17:B18"/>
    <mergeCell ref="C17:F17"/>
    <mergeCell ref="G17:H17"/>
    <mergeCell ref="I17:I18"/>
    <mergeCell ref="J17:J18"/>
    <mergeCell ref="A1:J1"/>
    <mergeCell ref="A2:A3"/>
    <mergeCell ref="B2:B3"/>
    <mergeCell ref="C2:F2"/>
    <mergeCell ref="G2:H2"/>
    <mergeCell ref="I2:I3"/>
    <mergeCell ref="J2:J3"/>
  </mergeCells>
  <printOptions horizontalCentered="1" verticalCentered="1"/>
  <pageMargins left="0" right="0" top="0" bottom="0" header="0" footer="0"/>
  <pageSetup paperSize="9" scale="80" orientation="portrait" r:id="rId1"/>
  <headerFooter alignWithMargins="0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65"/>
  <sheetViews>
    <sheetView rightToLeft="1" view="pageBreakPreview" topLeftCell="A40" zoomScale="120" zoomScaleNormal="100" zoomScaleSheetLayoutView="120" workbookViewId="0">
      <selection activeCell="N21" sqref="N21"/>
    </sheetView>
  </sheetViews>
  <sheetFormatPr defaultRowHeight="18.75" x14ac:dyDescent="0.45"/>
  <cols>
    <col min="1" max="1" width="15" style="1" customWidth="1"/>
    <col min="2" max="4" width="26.5703125" style="1" customWidth="1"/>
    <col min="5" max="5" width="10.7109375" style="1" bestFit="1" customWidth="1"/>
    <col min="6" max="8" width="9.28515625" style="1" bestFit="1" customWidth="1"/>
    <col min="9" max="9" width="10.140625" style="1" bestFit="1" customWidth="1"/>
    <col min="10" max="243" width="9.140625" style="1"/>
    <col min="244" max="244" width="5.5703125" style="1" bestFit="1" customWidth="1"/>
    <col min="245" max="245" width="11.28515625" style="1" customWidth="1"/>
    <col min="246" max="246" width="8.7109375" style="1" bestFit="1" customWidth="1"/>
    <col min="247" max="247" width="12.140625" style="1" bestFit="1" customWidth="1"/>
    <col min="248" max="249" width="7.85546875" style="1" bestFit="1" customWidth="1"/>
    <col min="250" max="250" width="10.42578125" style="1" bestFit="1" customWidth="1"/>
    <col min="251" max="251" width="9" style="1" bestFit="1" customWidth="1"/>
    <col min="252" max="252" width="11.28515625" style="1" bestFit="1" customWidth="1"/>
    <col min="253" max="253" width="13.7109375" style="1" bestFit="1" customWidth="1"/>
    <col min="254" max="16384" width="9.140625" style="1"/>
  </cols>
  <sheetData>
    <row r="1" spans="1:8" ht="18" customHeight="1" thickBot="1" x14ac:dyDescent="0.5">
      <c r="A1" s="121" t="s">
        <v>142</v>
      </c>
      <c r="B1" s="121"/>
      <c r="C1" s="121"/>
      <c r="D1" s="121"/>
    </row>
    <row r="2" spans="1:8" ht="15.75" customHeight="1" thickBot="1" x14ac:dyDescent="0.5">
      <c r="A2" s="34" t="s">
        <v>3</v>
      </c>
      <c r="B2" s="34" t="s">
        <v>56</v>
      </c>
      <c r="C2" s="34" t="s">
        <v>50</v>
      </c>
      <c r="D2" s="34" t="s">
        <v>57</v>
      </c>
    </row>
    <row r="3" spans="1:8" ht="17.25" customHeight="1" thickBot="1" x14ac:dyDescent="0.5">
      <c r="A3" s="25">
        <v>1340</v>
      </c>
      <c r="B3" s="30">
        <v>1232622</v>
      </c>
      <c r="C3" s="31">
        <v>22079000</v>
      </c>
      <c r="D3" s="28">
        <f>B3/(C3)*100</f>
        <v>5.5827800172109248</v>
      </c>
    </row>
    <row r="4" spans="1:8" ht="17.25" customHeight="1" thickBot="1" x14ac:dyDescent="0.5">
      <c r="A4" s="25">
        <v>1341</v>
      </c>
      <c r="B4" s="30">
        <v>1253760</v>
      </c>
      <c r="C4" s="31">
        <v>22764000</v>
      </c>
      <c r="D4" s="28">
        <f t="shared" ref="D4:D52" si="0">B4/(C4)*100</f>
        <v>5.5076436478650503</v>
      </c>
      <c r="E4" s="4"/>
      <c r="F4" s="4"/>
    </row>
    <row r="5" spans="1:8" ht="17.25" customHeight="1" thickBot="1" x14ac:dyDescent="0.5">
      <c r="A5" s="25">
        <v>1342</v>
      </c>
      <c r="B5" s="30">
        <v>1278827</v>
      </c>
      <c r="C5" s="31">
        <v>23470000</v>
      </c>
      <c r="D5" s="28">
        <f t="shared" si="0"/>
        <v>5.4487729015764801</v>
      </c>
      <c r="E5" s="4"/>
      <c r="F5" s="4"/>
    </row>
    <row r="6" spans="1:8" ht="17.25" customHeight="1" thickBot="1" x14ac:dyDescent="0.5">
      <c r="A6" s="25">
        <v>1343</v>
      </c>
      <c r="B6" s="30">
        <v>1349352</v>
      </c>
      <c r="C6" s="31">
        <v>24197000</v>
      </c>
      <c r="D6" s="28">
        <f t="shared" si="0"/>
        <v>5.5765260156217717</v>
      </c>
      <c r="E6" s="4"/>
      <c r="F6" s="4"/>
    </row>
    <row r="7" spans="1:8" ht="17.25" customHeight="1" thickBot="1" x14ac:dyDescent="0.5">
      <c r="A7" s="25">
        <v>1344</v>
      </c>
      <c r="B7" s="30">
        <v>1615578</v>
      </c>
      <c r="C7" s="31">
        <v>24948000</v>
      </c>
      <c r="D7" s="28">
        <f t="shared" si="0"/>
        <v>6.4757816257816261</v>
      </c>
      <c r="E7" s="4"/>
      <c r="F7" s="4"/>
    </row>
    <row r="8" spans="1:8" ht="17.25" customHeight="1" thickBot="1" x14ac:dyDescent="0.5">
      <c r="A8" s="25">
        <v>1345</v>
      </c>
      <c r="B8" s="30">
        <v>1846072</v>
      </c>
      <c r="C8" s="31">
        <v>25788722</v>
      </c>
      <c r="D8" s="28">
        <f t="shared" si="0"/>
        <v>7.1584470141637881</v>
      </c>
      <c r="E8" s="4"/>
      <c r="F8" s="4"/>
      <c r="G8" s="4"/>
      <c r="H8" s="4"/>
    </row>
    <row r="9" spans="1:8" ht="17.25" customHeight="1" thickBot="1" x14ac:dyDescent="0.5">
      <c r="A9" s="25">
        <v>1346</v>
      </c>
      <c r="B9" s="30">
        <v>2193461</v>
      </c>
      <c r="C9" s="31">
        <v>26485000</v>
      </c>
      <c r="D9" s="28">
        <f t="shared" si="0"/>
        <v>8.2818991882197484</v>
      </c>
      <c r="E9" s="4"/>
      <c r="F9" s="4"/>
    </row>
    <row r="10" spans="1:8" ht="17.25" customHeight="1" thickBot="1" x14ac:dyDescent="0.5">
      <c r="A10" s="25">
        <v>1347</v>
      </c>
      <c r="B10" s="30">
        <v>2545461</v>
      </c>
      <c r="C10" s="31">
        <v>27200000</v>
      </c>
      <c r="D10" s="28">
        <f t="shared" si="0"/>
        <v>9.3583125000000003</v>
      </c>
      <c r="E10" s="4"/>
      <c r="F10" s="4"/>
    </row>
    <row r="11" spans="1:8" ht="17.25" customHeight="1" thickBot="1" x14ac:dyDescent="0.5">
      <c r="A11" s="25">
        <v>1348</v>
      </c>
      <c r="B11" s="30">
        <v>2775005</v>
      </c>
      <c r="C11" s="31">
        <v>27935000</v>
      </c>
      <c r="D11" s="28">
        <f t="shared" si="0"/>
        <v>9.9337927331304812</v>
      </c>
      <c r="E11" s="4"/>
      <c r="F11" s="4"/>
    </row>
    <row r="12" spans="1:8" ht="17.25" customHeight="1" thickBot="1" x14ac:dyDescent="0.5">
      <c r="A12" s="25">
        <v>1349</v>
      </c>
      <c r="B12" s="30">
        <v>2976726</v>
      </c>
      <c r="C12" s="31">
        <v>28689000</v>
      </c>
      <c r="D12" s="28">
        <f t="shared" si="0"/>
        <v>10.375844400292795</v>
      </c>
      <c r="E12" s="4"/>
      <c r="F12" s="4"/>
    </row>
    <row r="13" spans="1:8" ht="17.25" customHeight="1" thickBot="1" x14ac:dyDescent="0.5">
      <c r="A13" s="25">
        <v>1350</v>
      </c>
      <c r="B13" s="30">
        <v>3385618</v>
      </c>
      <c r="C13" s="31">
        <v>29464000</v>
      </c>
      <c r="D13" s="28">
        <f t="shared" si="0"/>
        <v>11.490693727939179</v>
      </c>
      <c r="E13" s="4"/>
      <c r="F13" s="4"/>
    </row>
    <row r="14" spans="1:8" ht="17.25" customHeight="1" thickBot="1" x14ac:dyDescent="0.5">
      <c r="A14" s="25">
        <v>1351</v>
      </c>
      <c r="B14" s="30">
        <v>4050453</v>
      </c>
      <c r="C14" s="31">
        <v>30259000</v>
      </c>
      <c r="D14" s="28">
        <f t="shared" si="0"/>
        <v>13.385944677616576</v>
      </c>
      <c r="E14" s="4"/>
      <c r="F14" s="4"/>
    </row>
    <row r="15" spans="1:8" ht="17.25" customHeight="1" thickBot="1" x14ac:dyDescent="0.5">
      <c r="A15" s="25">
        <v>1352</v>
      </c>
      <c r="B15" s="30">
        <v>4541240</v>
      </c>
      <c r="C15" s="31">
        <v>31076000</v>
      </c>
      <c r="D15" s="28">
        <f t="shared" si="0"/>
        <v>14.613335049555928</v>
      </c>
      <c r="E15" s="4"/>
      <c r="F15" s="4"/>
    </row>
    <row r="16" spans="1:8" ht="17.25" customHeight="1" thickBot="1" x14ac:dyDescent="0.5">
      <c r="A16" s="25">
        <v>1353</v>
      </c>
      <c r="B16" s="30">
        <v>5204152</v>
      </c>
      <c r="C16" s="31">
        <v>31915000</v>
      </c>
      <c r="D16" s="28">
        <f t="shared" si="0"/>
        <v>16.306288579038071</v>
      </c>
      <c r="E16" s="4"/>
      <c r="F16" s="4"/>
    </row>
    <row r="17" spans="1:6" ht="17.25" customHeight="1" thickBot="1" x14ac:dyDescent="0.5">
      <c r="A17" s="25">
        <v>1354</v>
      </c>
      <c r="B17" s="30">
        <v>5712289</v>
      </c>
      <c r="C17" s="31">
        <v>32777000</v>
      </c>
      <c r="D17" s="28">
        <f t="shared" si="0"/>
        <v>17.427735912377582</v>
      </c>
      <c r="E17" s="4"/>
      <c r="F17" s="4"/>
    </row>
    <row r="18" spans="1:6" ht="17.25" customHeight="1" thickBot="1" x14ac:dyDescent="0.5">
      <c r="A18" s="25">
        <v>1355</v>
      </c>
      <c r="B18" s="30">
        <v>6393980</v>
      </c>
      <c r="C18" s="31">
        <v>33708744</v>
      </c>
      <c r="D18" s="28">
        <f t="shared" si="0"/>
        <v>18.968312791482234</v>
      </c>
      <c r="E18" s="4"/>
      <c r="F18" s="4"/>
    </row>
    <row r="19" spans="1:6" ht="17.25" customHeight="1" thickBot="1" x14ac:dyDescent="0.5">
      <c r="A19" s="25">
        <v>1356</v>
      </c>
      <c r="B19" s="30">
        <v>6703866</v>
      </c>
      <c r="C19" s="31">
        <v>35024000</v>
      </c>
      <c r="D19" s="28">
        <f t="shared" si="0"/>
        <v>19.140777752398357</v>
      </c>
      <c r="E19" s="4"/>
      <c r="F19" s="4"/>
    </row>
    <row r="20" spans="1:6" ht="17.25" customHeight="1" thickBot="1" x14ac:dyDescent="0.5">
      <c r="A20" s="25">
        <v>1357</v>
      </c>
      <c r="B20" s="30">
        <v>6896559</v>
      </c>
      <c r="C20" s="31">
        <v>36389000</v>
      </c>
      <c r="D20" s="28">
        <f t="shared" si="0"/>
        <v>18.952318008189287</v>
      </c>
      <c r="E20" s="4"/>
      <c r="F20" s="4"/>
    </row>
    <row r="21" spans="1:6" ht="17.25" customHeight="1" thickBot="1" x14ac:dyDescent="0.5">
      <c r="A21" s="25">
        <v>1358</v>
      </c>
      <c r="B21" s="30">
        <v>6569564</v>
      </c>
      <c r="C21" s="31">
        <v>37809000</v>
      </c>
      <c r="D21" s="28">
        <f t="shared" si="0"/>
        <v>17.375661879446692</v>
      </c>
      <c r="E21" s="4"/>
      <c r="F21" s="4"/>
    </row>
    <row r="22" spans="1:6" ht="17.25" customHeight="1" thickBot="1" x14ac:dyDescent="0.5">
      <c r="A22" s="25">
        <v>1359</v>
      </c>
      <c r="B22" s="30">
        <v>6754135</v>
      </c>
      <c r="C22" s="31">
        <v>39273000</v>
      </c>
      <c r="D22" s="28">
        <f t="shared" si="0"/>
        <v>17.197909505258067</v>
      </c>
      <c r="E22" s="4"/>
      <c r="F22" s="4"/>
    </row>
    <row r="23" spans="1:6" ht="17.25" customHeight="1" thickBot="1" x14ac:dyDescent="0.5">
      <c r="A23" s="25">
        <v>1360</v>
      </c>
      <c r="B23" s="30">
        <v>7284200</v>
      </c>
      <c r="C23" s="31">
        <v>40815000</v>
      </c>
      <c r="D23" s="28">
        <f t="shared" si="0"/>
        <v>17.846870023275756</v>
      </c>
      <c r="E23" s="4"/>
      <c r="F23" s="4"/>
    </row>
    <row r="24" spans="1:6" ht="17.25" customHeight="1" thickBot="1" x14ac:dyDescent="0.5">
      <c r="A24" s="25">
        <v>1361</v>
      </c>
      <c r="B24" s="30">
        <v>7384803</v>
      </c>
      <c r="C24" s="31">
        <v>42407000</v>
      </c>
      <c r="D24" s="28">
        <f t="shared" si="0"/>
        <v>17.414113236022356</v>
      </c>
      <c r="E24" s="4"/>
      <c r="F24" s="4"/>
    </row>
    <row r="25" spans="1:6" ht="17.25" customHeight="1" thickBot="1" x14ac:dyDescent="0.5">
      <c r="A25" s="25">
        <v>1362</v>
      </c>
      <c r="B25" s="30">
        <v>8280390</v>
      </c>
      <c r="C25" s="31">
        <v>44061000</v>
      </c>
      <c r="D25" s="28">
        <f t="shared" si="0"/>
        <v>18.79301423027167</v>
      </c>
      <c r="E25" s="4"/>
      <c r="F25" s="4"/>
    </row>
    <row r="26" spans="1:6" ht="17.25" customHeight="1" thickBot="1" x14ac:dyDescent="0.5">
      <c r="A26" s="25">
        <v>1363</v>
      </c>
      <c r="B26" s="30">
        <v>8887329</v>
      </c>
      <c r="C26" s="31">
        <v>45779000</v>
      </c>
      <c r="D26" s="28">
        <f t="shared" si="0"/>
        <v>19.41354988094978</v>
      </c>
      <c r="E26" s="4"/>
      <c r="F26" s="4"/>
    </row>
    <row r="27" spans="1:6" ht="17.25" customHeight="1" thickBot="1" x14ac:dyDescent="0.5">
      <c r="A27" s="25">
        <v>1364</v>
      </c>
      <c r="B27" s="30">
        <v>9326795</v>
      </c>
      <c r="C27" s="31">
        <v>47565000</v>
      </c>
      <c r="D27" s="28">
        <f t="shared" si="0"/>
        <v>19.608525176074846</v>
      </c>
      <c r="E27" s="4"/>
      <c r="F27" s="4"/>
    </row>
    <row r="28" spans="1:6" ht="17.25" customHeight="1" thickBot="1" x14ac:dyDescent="0.5">
      <c r="A28" s="25">
        <v>1365</v>
      </c>
      <c r="B28" s="30">
        <v>8332795</v>
      </c>
      <c r="C28" s="31">
        <v>49445010</v>
      </c>
      <c r="D28" s="28">
        <f t="shared" si="0"/>
        <v>16.852651056193537</v>
      </c>
      <c r="E28" s="4"/>
      <c r="F28" s="4"/>
    </row>
    <row r="29" spans="1:6" ht="17.25" customHeight="1" thickBot="1" x14ac:dyDescent="0.5">
      <c r="A29" s="25">
        <v>1366</v>
      </c>
      <c r="B29" s="30">
        <v>9232003</v>
      </c>
      <c r="C29" s="31">
        <v>50681000</v>
      </c>
      <c r="D29" s="28">
        <f t="shared" si="0"/>
        <v>18.215905368875909</v>
      </c>
      <c r="E29" s="4"/>
      <c r="F29" s="4"/>
    </row>
    <row r="30" spans="1:6" ht="17.25" customHeight="1" thickBot="1" x14ac:dyDescent="0.5">
      <c r="A30" s="25">
        <v>1367</v>
      </c>
      <c r="B30" s="30">
        <v>10191861</v>
      </c>
      <c r="C30" s="31">
        <v>51948000</v>
      </c>
      <c r="D30" s="28">
        <f t="shared" si="0"/>
        <v>19.619352044352045</v>
      </c>
      <c r="E30" s="4"/>
      <c r="F30" s="4"/>
    </row>
    <row r="31" spans="1:6" ht="17.25" customHeight="1" thickBot="1" x14ac:dyDescent="0.5">
      <c r="A31" s="25">
        <v>1368</v>
      </c>
      <c r="B31" s="30">
        <v>11737176</v>
      </c>
      <c r="C31" s="31">
        <v>53247000</v>
      </c>
      <c r="D31" s="28">
        <f t="shared" si="0"/>
        <v>22.042886923206943</v>
      </c>
      <c r="E31" s="4"/>
      <c r="F31" s="4"/>
    </row>
    <row r="32" spans="1:6" ht="17.25" customHeight="1" thickBot="1" x14ac:dyDescent="0.5">
      <c r="A32" s="25">
        <v>1369</v>
      </c>
      <c r="B32" s="30">
        <v>12555968</v>
      </c>
      <c r="C32" s="31">
        <v>54578000</v>
      </c>
      <c r="D32" s="28">
        <f t="shared" si="0"/>
        <v>23.005548023012938</v>
      </c>
      <c r="E32" s="4"/>
      <c r="F32" s="4"/>
    </row>
    <row r="33" spans="1:6" ht="17.25" customHeight="1" thickBot="1" x14ac:dyDescent="0.5">
      <c r="A33" s="25">
        <v>1370</v>
      </c>
      <c r="B33" s="30">
        <v>14129509</v>
      </c>
      <c r="C33" s="31">
        <v>55837163</v>
      </c>
      <c r="D33" s="28">
        <f t="shared" si="0"/>
        <v>25.304847597647466</v>
      </c>
      <c r="E33" s="4"/>
      <c r="F33" s="4"/>
    </row>
    <row r="34" spans="1:6" ht="17.25" customHeight="1" thickBot="1" x14ac:dyDescent="0.5">
      <c r="A34" s="25">
        <v>1371</v>
      </c>
      <c r="B34" s="30">
        <v>15294870</v>
      </c>
      <c r="C34" s="31">
        <v>56674000</v>
      </c>
      <c r="D34" s="28">
        <f t="shared" si="0"/>
        <v>26.987454564703388</v>
      </c>
      <c r="E34" s="4"/>
      <c r="F34" s="4"/>
    </row>
    <row r="35" spans="1:6" ht="17.25" customHeight="1" thickBot="1" x14ac:dyDescent="0.5">
      <c r="A35" s="25">
        <v>1372</v>
      </c>
      <c r="B35" s="30">
        <v>16900463</v>
      </c>
      <c r="C35" s="31">
        <v>57525000</v>
      </c>
      <c r="D35" s="28">
        <f t="shared" si="0"/>
        <v>29.379335940895263</v>
      </c>
      <c r="E35" s="4"/>
      <c r="F35" s="4"/>
    </row>
    <row r="36" spans="1:6" ht="17.25" customHeight="1" thickBot="1" x14ac:dyDescent="0.5">
      <c r="A36" s="25">
        <v>1373</v>
      </c>
      <c r="B36" s="30">
        <v>18720792</v>
      </c>
      <c r="C36" s="31">
        <v>58388000</v>
      </c>
      <c r="D36" s="28">
        <f t="shared" si="0"/>
        <v>32.062738918955951</v>
      </c>
      <c r="E36" s="4"/>
      <c r="F36" s="4"/>
    </row>
    <row r="37" spans="1:6" ht="17.25" customHeight="1" thickBot="1" x14ac:dyDescent="0.5">
      <c r="A37" s="25">
        <v>1374</v>
      </c>
      <c r="B37" s="30">
        <v>20442452</v>
      </c>
      <c r="C37" s="31">
        <v>59263000</v>
      </c>
      <c r="D37" s="28">
        <f t="shared" si="0"/>
        <v>34.494460287194372</v>
      </c>
      <c r="E37" s="4"/>
      <c r="F37" s="4"/>
    </row>
    <row r="38" spans="1:6" ht="17.25" customHeight="1" thickBot="1" x14ac:dyDescent="0.5">
      <c r="A38" s="25">
        <v>1375</v>
      </c>
      <c r="B38" s="30">
        <v>22210740</v>
      </c>
      <c r="C38" s="31">
        <v>60055488</v>
      </c>
      <c r="D38" s="28">
        <f t="shared" si="0"/>
        <v>36.98369747657366</v>
      </c>
      <c r="E38" s="4"/>
      <c r="F38" s="4"/>
    </row>
    <row r="39" spans="1:6" ht="17.25" customHeight="1" thickBot="1" x14ac:dyDescent="0.5">
      <c r="A39" s="25">
        <v>1376</v>
      </c>
      <c r="B39" s="30">
        <v>23386000</v>
      </c>
      <c r="C39" s="31">
        <v>61070000</v>
      </c>
      <c r="D39" s="28">
        <f t="shared" si="0"/>
        <v>38.29376125757328</v>
      </c>
      <c r="E39" s="4"/>
      <c r="F39" s="4"/>
    </row>
    <row r="40" spans="1:6" ht="17.25" customHeight="1" thickBot="1" x14ac:dyDescent="0.5">
      <c r="A40" s="25">
        <v>1377</v>
      </c>
      <c r="B40" s="30">
        <v>24176000</v>
      </c>
      <c r="C40" s="31">
        <v>62103000</v>
      </c>
      <c r="D40" s="28">
        <f t="shared" si="0"/>
        <v>38.928876221760625</v>
      </c>
      <c r="E40" s="4"/>
      <c r="F40" s="4"/>
    </row>
    <row r="41" spans="1:6" ht="17.25" customHeight="1" thickBot="1" x14ac:dyDescent="0.5">
      <c r="A41" s="25">
        <v>1378</v>
      </c>
      <c r="B41" s="30">
        <v>24779490</v>
      </c>
      <c r="C41" s="31">
        <v>63152000</v>
      </c>
      <c r="D41" s="28">
        <f t="shared" si="0"/>
        <v>39.237854699771979</v>
      </c>
      <c r="E41" s="4"/>
      <c r="F41" s="4"/>
    </row>
    <row r="42" spans="1:6" ht="17.25" customHeight="1" thickBot="1" x14ac:dyDescent="0.5">
      <c r="A42" s="25">
        <v>1379</v>
      </c>
      <c r="B42" s="30">
        <v>25361451</v>
      </c>
      <c r="C42" s="31">
        <v>64219000</v>
      </c>
      <c r="D42" s="28">
        <f t="shared" si="0"/>
        <v>39.492130054968158</v>
      </c>
      <c r="E42" s="4"/>
      <c r="F42" s="4"/>
    </row>
    <row r="43" spans="1:6" ht="17.25" customHeight="1" thickBot="1" x14ac:dyDescent="0.5">
      <c r="A43" s="25">
        <v>1380</v>
      </c>
      <c r="B43" s="30">
        <v>26519287</v>
      </c>
      <c r="C43" s="31">
        <v>65301000</v>
      </c>
      <c r="D43" s="28">
        <f t="shared" si="0"/>
        <v>40.610843631797366</v>
      </c>
      <c r="E43" s="4"/>
      <c r="F43" s="4"/>
    </row>
    <row r="44" spans="1:6" ht="17.25" customHeight="1" thickBot="1" x14ac:dyDescent="0.5">
      <c r="A44" s="25">
        <v>1381</v>
      </c>
      <c r="B44" s="30">
        <v>26900482</v>
      </c>
      <c r="C44" s="31">
        <v>66300000</v>
      </c>
      <c r="D44" s="28">
        <f t="shared" si="0"/>
        <v>40.573879336349925</v>
      </c>
      <c r="E44" s="4"/>
      <c r="F44" s="4"/>
    </row>
    <row r="45" spans="1:6" ht="17.25" customHeight="1" thickBot="1" x14ac:dyDescent="0.5">
      <c r="A45" s="25">
        <v>1382</v>
      </c>
      <c r="B45" s="30">
        <v>27499577</v>
      </c>
      <c r="C45" s="31">
        <v>67314000</v>
      </c>
      <c r="D45" s="28">
        <f t="shared" si="0"/>
        <v>40.852685919719519</v>
      </c>
      <c r="E45" s="4"/>
      <c r="F45" s="4"/>
    </row>
    <row r="46" spans="1:6" ht="17.25" customHeight="1" thickBot="1" x14ac:dyDescent="0.5">
      <c r="A46" s="25">
        <v>1383</v>
      </c>
      <c r="B46" s="30">
        <v>27540689</v>
      </c>
      <c r="C46" s="31">
        <v>68344000</v>
      </c>
      <c r="D46" s="28">
        <f t="shared" si="0"/>
        <v>40.297157029146668</v>
      </c>
      <c r="E46" s="4"/>
      <c r="F46" s="4"/>
    </row>
    <row r="47" spans="1:6" ht="17.25" customHeight="1" thickBot="1" x14ac:dyDescent="0.5">
      <c r="A47" s="25">
        <v>1384</v>
      </c>
      <c r="B47" s="30">
        <v>27850403</v>
      </c>
      <c r="C47" s="31">
        <v>69390000</v>
      </c>
      <c r="D47" s="28">
        <f t="shared" si="0"/>
        <v>40.136046980832973</v>
      </c>
      <c r="E47" s="4"/>
      <c r="F47" s="4"/>
    </row>
    <row r="48" spans="1:6" ht="17.25" customHeight="1" thickBot="1" x14ac:dyDescent="0.5">
      <c r="A48" s="25">
        <v>1385</v>
      </c>
      <c r="B48" s="30">
        <v>27776257</v>
      </c>
      <c r="C48" s="31">
        <v>70495782</v>
      </c>
      <c r="D48" s="28">
        <f t="shared" si="0"/>
        <v>39.401303470894192</v>
      </c>
      <c r="E48" s="4"/>
      <c r="F48" s="4"/>
    </row>
    <row r="49" spans="1:6" ht="17.25" customHeight="1" thickBot="1" x14ac:dyDescent="0.5">
      <c r="A49" s="25">
        <v>1386</v>
      </c>
      <c r="B49" s="30">
        <v>27830916</v>
      </c>
      <c r="C49" s="31">
        <v>71342000</v>
      </c>
      <c r="D49" s="28">
        <f t="shared" si="0"/>
        <v>39.010563202601553</v>
      </c>
      <c r="E49" s="4"/>
      <c r="F49" s="4"/>
    </row>
    <row r="50" spans="1:6" ht="17.25" customHeight="1" thickBot="1" x14ac:dyDescent="0.5">
      <c r="A50" s="25">
        <v>1387</v>
      </c>
      <c r="B50" s="30">
        <v>29040678</v>
      </c>
      <c r="C50" s="31">
        <v>72198000</v>
      </c>
      <c r="D50" s="28">
        <f t="shared" si="0"/>
        <v>40.223659935178254</v>
      </c>
      <c r="E50" s="4"/>
      <c r="F50" s="4"/>
    </row>
    <row r="51" spans="1:6" ht="17.25" customHeight="1" thickBot="1" x14ac:dyDescent="0.5">
      <c r="A51" s="25">
        <v>1388</v>
      </c>
      <c r="B51" s="30">
        <v>30675472</v>
      </c>
      <c r="C51" s="31">
        <v>73064000</v>
      </c>
      <c r="D51" s="28">
        <f t="shared" si="0"/>
        <v>41.984386291470493</v>
      </c>
      <c r="E51" s="4"/>
      <c r="F51" s="4"/>
    </row>
    <row r="52" spans="1:6" ht="17.25" customHeight="1" thickBot="1" x14ac:dyDescent="0.5">
      <c r="A52" s="25">
        <v>1389</v>
      </c>
      <c r="B52" s="30">
        <v>32455446</v>
      </c>
      <c r="C52" s="31">
        <v>73941000</v>
      </c>
      <c r="D52" s="28">
        <f t="shared" si="0"/>
        <v>43.893707144885788</v>
      </c>
      <c r="E52" s="4"/>
      <c r="F52" s="4"/>
    </row>
    <row r="53" spans="1:6" ht="17.25" customHeight="1" thickBot="1" x14ac:dyDescent="0.5">
      <c r="A53" s="25">
        <v>1390</v>
      </c>
      <c r="B53" s="30">
        <v>34958052</v>
      </c>
      <c r="C53" s="31">
        <v>75149669</v>
      </c>
      <c r="D53" s="28">
        <f>B53/C53*100</f>
        <v>46.517905488046793</v>
      </c>
      <c r="E53" s="4"/>
      <c r="F53" s="4"/>
    </row>
    <row r="54" spans="1:6" ht="17.25" customHeight="1" thickBot="1" x14ac:dyDescent="0.5">
      <c r="A54" s="25">
        <v>1391</v>
      </c>
      <c r="B54" s="30">
        <v>37547508</v>
      </c>
      <c r="C54" s="31">
        <v>76075000</v>
      </c>
      <c r="D54" s="28">
        <f t="shared" ref="D54:D65" si="1">B54/C54*100</f>
        <v>49.355909300032863</v>
      </c>
      <c r="E54" s="4"/>
      <c r="F54" s="4"/>
    </row>
    <row r="55" spans="1:6" ht="17.25" customHeight="1" thickBot="1" x14ac:dyDescent="0.5">
      <c r="A55" s="25">
        <v>1392</v>
      </c>
      <c r="B55" s="30">
        <v>39099380</v>
      </c>
      <c r="C55" s="31">
        <v>77015000</v>
      </c>
      <c r="D55" s="28">
        <f t="shared" si="1"/>
        <v>50.768525611893786</v>
      </c>
      <c r="E55" s="4"/>
      <c r="F55" s="4"/>
    </row>
    <row r="56" spans="1:6" ht="17.25" customHeight="1" thickBot="1" x14ac:dyDescent="0.5">
      <c r="A56" s="25">
        <v>1393</v>
      </c>
      <c r="B56" s="30">
        <v>40291664</v>
      </c>
      <c r="C56" s="31">
        <v>77970000</v>
      </c>
      <c r="D56" s="28">
        <f t="shared" si="1"/>
        <v>51.675854815954857</v>
      </c>
      <c r="E56" s="4"/>
      <c r="F56" s="4"/>
    </row>
    <row r="57" spans="1:6" ht="17.25" customHeight="1" thickBot="1" x14ac:dyDescent="0.5">
      <c r="A57" s="25">
        <v>1394</v>
      </c>
      <c r="B57" s="30">
        <v>41380799</v>
      </c>
      <c r="C57" s="31">
        <v>78941000</v>
      </c>
      <c r="D57" s="28">
        <f t="shared" si="1"/>
        <v>52.419907272519985</v>
      </c>
      <c r="E57" s="4"/>
      <c r="F57" s="4"/>
    </row>
    <row r="58" spans="1:6" ht="17.25" customHeight="1" thickBot="1" x14ac:dyDescent="0.5">
      <c r="A58" s="25">
        <v>1395</v>
      </c>
      <c r="B58" s="30">
        <v>41433151</v>
      </c>
      <c r="C58" s="31">
        <v>79926270</v>
      </c>
      <c r="D58" s="28">
        <f t="shared" si="1"/>
        <v>51.839215066585744</v>
      </c>
      <c r="E58" s="4"/>
      <c r="F58" s="4"/>
    </row>
    <row r="59" spans="1:6" ht="17.25" customHeight="1" thickBot="1" x14ac:dyDescent="0.5">
      <c r="A59" s="25">
        <v>1396</v>
      </c>
      <c r="B59" s="30">
        <v>42379629</v>
      </c>
      <c r="C59" s="31">
        <v>81053000</v>
      </c>
      <c r="D59" s="28">
        <f t="shared" si="1"/>
        <v>52.286317594660282</v>
      </c>
      <c r="E59" s="4"/>
      <c r="F59" s="4"/>
    </row>
    <row r="60" spans="1:6" ht="17.25" customHeight="1" thickBot="1" x14ac:dyDescent="0.5">
      <c r="A60" s="25">
        <v>1397</v>
      </c>
      <c r="B60" s="30">
        <v>42783183</v>
      </c>
      <c r="C60" s="31">
        <v>81962000</v>
      </c>
      <c r="D60" s="28">
        <f t="shared" si="1"/>
        <v>52.19880310387741</v>
      </c>
      <c r="E60" s="4"/>
      <c r="F60" s="4"/>
    </row>
    <row r="61" spans="1:6" ht="17.25" customHeight="1" thickBot="1" x14ac:dyDescent="0.5">
      <c r="A61" s="25">
        <v>1398</v>
      </c>
      <c r="B61" s="30">
        <v>43831886</v>
      </c>
      <c r="C61" s="31">
        <v>82710000</v>
      </c>
      <c r="D61" s="28">
        <f t="shared" si="1"/>
        <v>52.994663281344458</v>
      </c>
      <c r="E61" s="4"/>
      <c r="F61" s="5"/>
    </row>
    <row r="62" spans="1:6" ht="17.25" customHeight="1" thickBot="1" x14ac:dyDescent="0.5">
      <c r="A62" s="25">
        <v>1399</v>
      </c>
      <c r="B62" s="30">
        <v>44090020</v>
      </c>
      <c r="C62" s="31">
        <v>83409000</v>
      </c>
      <c r="D62" s="28">
        <f t="shared" si="1"/>
        <v>52.860027095397378</v>
      </c>
      <c r="E62" s="4"/>
    </row>
    <row r="63" spans="1:6" ht="17.25" customHeight="1" thickBot="1" x14ac:dyDescent="0.5">
      <c r="A63" s="25">
        <v>1400</v>
      </c>
      <c r="B63" s="30">
        <v>45063283</v>
      </c>
      <c r="C63" s="31">
        <v>84055000</v>
      </c>
      <c r="D63" s="28">
        <f t="shared" si="1"/>
        <v>53.611662601867828</v>
      </c>
    </row>
    <row r="64" spans="1:6" ht="17.25" customHeight="1" thickBot="1" x14ac:dyDescent="0.5">
      <c r="A64" s="36">
        <v>1401</v>
      </c>
      <c r="B64" s="30">
        <v>46420553</v>
      </c>
      <c r="C64" s="31">
        <v>84700000</v>
      </c>
      <c r="D64" s="28">
        <f t="shared" si="1"/>
        <v>54.805847697756796</v>
      </c>
    </row>
    <row r="65" spans="1:4" ht="17.25" customHeight="1" thickBot="1" x14ac:dyDescent="0.5">
      <c r="A65" s="36">
        <v>1402</v>
      </c>
      <c r="B65" s="30">
        <v>48317709</v>
      </c>
      <c r="C65" s="31">
        <v>85329000</v>
      </c>
      <c r="D65" s="28">
        <f t="shared" si="1"/>
        <v>56.625190732341878</v>
      </c>
    </row>
  </sheetData>
  <mergeCells count="1">
    <mergeCell ref="A1:D1"/>
  </mergeCells>
  <phoneticPr fontId="8" type="noConversion"/>
  <printOptions horizontalCentered="1" verticalCentered="1"/>
  <pageMargins left="0" right="0" top="0" bottom="0" header="0" footer="0"/>
  <pageSetup paperSize="9" scale="6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07BD-96B5-4E50-B480-61A55D06E7F3}">
  <sheetPr>
    <tabColor theme="3" tint="0.39997558519241921"/>
  </sheetPr>
  <dimension ref="A1:K66"/>
  <sheetViews>
    <sheetView rightToLeft="1" view="pageBreakPreview" topLeftCell="A52" zoomScaleNormal="100" zoomScaleSheetLayoutView="100" workbookViewId="0">
      <selection activeCell="N21" sqref="N21"/>
    </sheetView>
  </sheetViews>
  <sheetFormatPr defaultRowHeight="18.75" x14ac:dyDescent="0.45"/>
  <cols>
    <col min="1" max="1" width="8.42578125" style="44" customWidth="1"/>
    <col min="2" max="2" width="9.7109375" style="44" customWidth="1"/>
    <col min="3" max="3" width="6.7109375" style="44" customWidth="1"/>
    <col min="4" max="4" width="8.7109375" style="44" customWidth="1"/>
    <col min="5" max="5" width="12.28515625" style="44" bestFit="1" customWidth="1"/>
    <col min="6" max="6" width="8" style="44" customWidth="1"/>
    <col min="7" max="7" width="10" style="44" customWidth="1"/>
    <col min="8" max="8" width="9.85546875" style="44" customWidth="1"/>
    <col min="9" max="9" width="12.28515625" style="44" customWidth="1"/>
    <col min="10" max="10" width="12.85546875" style="44" customWidth="1"/>
    <col min="11" max="16384" width="9.140625" style="44"/>
  </cols>
  <sheetData>
    <row r="1" spans="1:11" ht="24.75" thickBot="1" x14ac:dyDescent="0.65">
      <c r="A1" s="131" t="s">
        <v>159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 ht="21" customHeight="1" thickBot="1" x14ac:dyDescent="0.5">
      <c r="A2" s="128" t="s">
        <v>3</v>
      </c>
      <c r="B2" s="128" t="s">
        <v>5</v>
      </c>
      <c r="C2" s="128" t="s">
        <v>6</v>
      </c>
      <c r="D2" s="128"/>
      <c r="E2" s="128"/>
      <c r="F2" s="128"/>
      <c r="G2" s="128" t="s">
        <v>33</v>
      </c>
      <c r="H2" s="128"/>
      <c r="I2" s="135" t="s">
        <v>13</v>
      </c>
      <c r="J2" s="135" t="s">
        <v>12</v>
      </c>
    </row>
    <row r="3" spans="1:11" ht="31.5" customHeight="1" thickBot="1" x14ac:dyDescent="0.5">
      <c r="A3" s="128"/>
      <c r="B3" s="128"/>
      <c r="C3" s="57" t="s">
        <v>7</v>
      </c>
      <c r="D3" s="57" t="s">
        <v>8</v>
      </c>
      <c r="E3" s="58" t="s">
        <v>11</v>
      </c>
      <c r="F3" s="57" t="s">
        <v>2</v>
      </c>
      <c r="G3" s="58" t="s">
        <v>9</v>
      </c>
      <c r="H3" s="58" t="s">
        <v>10</v>
      </c>
      <c r="I3" s="135"/>
      <c r="J3" s="135"/>
    </row>
    <row r="4" spans="1:11" ht="19.5" thickBot="1" x14ac:dyDescent="0.5">
      <c r="A4" s="52">
        <v>1340</v>
      </c>
      <c r="B4" s="55">
        <v>5757</v>
      </c>
      <c r="C4" s="56">
        <v>0</v>
      </c>
      <c r="D4" s="55">
        <v>0</v>
      </c>
      <c r="E4" s="56">
        <v>0</v>
      </c>
      <c r="F4" s="55">
        <v>1115</v>
      </c>
      <c r="G4" s="56">
        <v>5239</v>
      </c>
      <c r="H4" s="55">
        <v>12050</v>
      </c>
      <c r="I4" s="54">
        <f t="shared" ref="I4:I63" si="0">H4+F4+B4</f>
        <v>18922</v>
      </c>
      <c r="J4" s="55">
        <v>12111</v>
      </c>
    </row>
    <row r="5" spans="1:11" ht="19.5" thickBot="1" x14ac:dyDescent="0.5">
      <c r="A5" s="52">
        <v>1341</v>
      </c>
      <c r="B5" s="55">
        <v>6802</v>
      </c>
      <c r="C5" s="56">
        <v>0</v>
      </c>
      <c r="D5" s="55">
        <v>0</v>
      </c>
      <c r="E5" s="56">
        <v>0</v>
      </c>
      <c r="F5" s="55">
        <v>1448</v>
      </c>
      <c r="G5" s="56">
        <v>5857</v>
      </c>
      <c r="H5" s="55">
        <v>13471</v>
      </c>
      <c r="I5" s="54">
        <f t="shared" si="0"/>
        <v>21721</v>
      </c>
      <c r="J5" s="55">
        <v>14107</v>
      </c>
      <c r="K5" s="60"/>
    </row>
    <row r="6" spans="1:11" ht="19.5" thickBot="1" x14ac:dyDescent="0.5">
      <c r="A6" s="52">
        <v>1342</v>
      </c>
      <c r="B6" s="55">
        <v>9379</v>
      </c>
      <c r="C6" s="56">
        <v>0</v>
      </c>
      <c r="D6" s="55">
        <v>0</v>
      </c>
      <c r="E6" s="56">
        <v>0</v>
      </c>
      <c r="F6" s="55">
        <v>1634</v>
      </c>
      <c r="G6" s="56">
        <v>7419</v>
      </c>
      <c r="H6" s="55">
        <v>17064</v>
      </c>
      <c r="I6" s="54">
        <f t="shared" si="0"/>
        <v>28077</v>
      </c>
      <c r="J6" s="55">
        <v>18432</v>
      </c>
      <c r="K6" s="60"/>
    </row>
    <row r="7" spans="1:11" ht="19.5" thickBot="1" x14ac:dyDescent="0.5">
      <c r="A7" s="52">
        <v>1343</v>
      </c>
      <c r="B7" s="55">
        <v>10668</v>
      </c>
      <c r="C7" s="56">
        <v>0</v>
      </c>
      <c r="D7" s="55">
        <v>0</v>
      </c>
      <c r="E7" s="56">
        <v>0</v>
      </c>
      <c r="F7" s="55">
        <v>1731</v>
      </c>
      <c r="G7" s="56">
        <v>8200</v>
      </c>
      <c r="H7" s="55">
        <v>18861</v>
      </c>
      <c r="I7" s="54">
        <f t="shared" si="0"/>
        <v>31260</v>
      </c>
      <c r="J7" s="55">
        <v>20599</v>
      </c>
      <c r="K7" s="60"/>
    </row>
    <row r="8" spans="1:11" ht="19.5" thickBot="1" x14ac:dyDescent="0.5">
      <c r="A8" s="52">
        <v>1344</v>
      </c>
      <c r="B8" s="55">
        <v>12726</v>
      </c>
      <c r="C8" s="56">
        <v>0</v>
      </c>
      <c r="D8" s="55">
        <v>0</v>
      </c>
      <c r="E8" s="56">
        <v>0</v>
      </c>
      <c r="F8" s="55">
        <v>1915</v>
      </c>
      <c r="G8" s="56">
        <v>9272</v>
      </c>
      <c r="H8" s="55">
        <v>21325</v>
      </c>
      <c r="I8" s="54">
        <f t="shared" si="0"/>
        <v>35966</v>
      </c>
      <c r="J8" s="55">
        <v>23913</v>
      </c>
      <c r="K8" s="60"/>
    </row>
    <row r="9" spans="1:11" ht="19.5" thickBot="1" x14ac:dyDescent="0.5">
      <c r="A9" s="52">
        <v>1345</v>
      </c>
      <c r="B9" s="55">
        <v>14384</v>
      </c>
      <c r="C9" s="56">
        <v>0</v>
      </c>
      <c r="D9" s="55">
        <v>0</v>
      </c>
      <c r="E9" s="56">
        <v>0</v>
      </c>
      <c r="F9" s="55">
        <v>2096</v>
      </c>
      <c r="G9" s="56">
        <v>10420</v>
      </c>
      <c r="H9" s="55">
        <v>23967</v>
      </c>
      <c r="I9" s="54">
        <f t="shared" si="0"/>
        <v>40447</v>
      </c>
      <c r="J9" s="55">
        <v>26900</v>
      </c>
      <c r="K9" s="60"/>
    </row>
    <row r="10" spans="1:11" ht="19.5" thickBot="1" x14ac:dyDescent="0.5">
      <c r="A10" s="52">
        <v>1346</v>
      </c>
      <c r="B10" s="55">
        <v>14341</v>
      </c>
      <c r="C10" s="56">
        <v>0</v>
      </c>
      <c r="D10" s="55">
        <v>0</v>
      </c>
      <c r="E10" s="56">
        <v>0</v>
      </c>
      <c r="F10" s="55">
        <v>1844</v>
      </c>
      <c r="G10" s="56">
        <v>11653</v>
      </c>
      <c r="H10" s="55">
        <v>26801</v>
      </c>
      <c r="I10" s="54">
        <f t="shared" si="0"/>
        <v>42986</v>
      </c>
      <c r="J10" s="55">
        <v>27838</v>
      </c>
      <c r="K10" s="60"/>
    </row>
    <row r="11" spans="1:11" ht="19.5" thickBot="1" x14ac:dyDescent="0.5">
      <c r="A11" s="52">
        <v>1347</v>
      </c>
      <c r="B11" s="55">
        <v>16241</v>
      </c>
      <c r="C11" s="56">
        <v>0</v>
      </c>
      <c r="D11" s="55">
        <v>0</v>
      </c>
      <c r="E11" s="56">
        <v>0</v>
      </c>
      <c r="F11" s="55">
        <v>2226</v>
      </c>
      <c r="G11" s="56">
        <v>12789</v>
      </c>
      <c r="H11" s="55">
        <v>29415</v>
      </c>
      <c r="I11" s="54">
        <f t="shared" si="0"/>
        <v>47882</v>
      </c>
      <c r="J11" s="55">
        <v>31256</v>
      </c>
      <c r="K11" s="60"/>
    </row>
    <row r="12" spans="1:11" ht="19.5" thickBot="1" x14ac:dyDescent="0.5">
      <c r="A12" s="52">
        <v>1348</v>
      </c>
      <c r="B12" s="55">
        <v>17185</v>
      </c>
      <c r="C12" s="56">
        <v>0</v>
      </c>
      <c r="D12" s="55">
        <v>0</v>
      </c>
      <c r="E12" s="56">
        <v>0</v>
      </c>
      <c r="F12" s="55">
        <v>2447</v>
      </c>
      <c r="G12" s="56">
        <v>14218</v>
      </c>
      <c r="H12" s="55">
        <v>32702</v>
      </c>
      <c r="I12" s="54">
        <f t="shared" si="0"/>
        <v>52334</v>
      </c>
      <c r="J12" s="55">
        <v>33850</v>
      </c>
      <c r="K12" s="60"/>
    </row>
    <row r="13" spans="1:11" ht="19.5" thickBot="1" x14ac:dyDescent="0.5">
      <c r="A13" s="52">
        <v>1349</v>
      </c>
      <c r="B13" s="55">
        <v>18559</v>
      </c>
      <c r="C13" s="56">
        <v>0</v>
      </c>
      <c r="D13" s="55">
        <v>0</v>
      </c>
      <c r="E13" s="56">
        <v>0</v>
      </c>
      <c r="F13" s="55">
        <v>2834</v>
      </c>
      <c r="G13" s="56">
        <v>16090</v>
      </c>
      <c r="H13" s="55">
        <v>37007</v>
      </c>
      <c r="I13" s="54">
        <f t="shared" si="0"/>
        <v>58400</v>
      </c>
      <c r="J13" s="55">
        <v>37483</v>
      </c>
      <c r="K13" s="60"/>
    </row>
    <row r="14" spans="1:11" ht="19.5" thickBot="1" x14ac:dyDescent="0.5">
      <c r="A14" s="52">
        <v>1350</v>
      </c>
      <c r="B14" s="55">
        <v>19955</v>
      </c>
      <c r="C14" s="56">
        <v>0</v>
      </c>
      <c r="D14" s="55">
        <v>0</v>
      </c>
      <c r="E14" s="56">
        <v>0</v>
      </c>
      <c r="F14" s="55">
        <v>3281</v>
      </c>
      <c r="G14" s="56">
        <v>17796</v>
      </c>
      <c r="H14" s="55">
        <v>40931</v>
      </c>
      <c r="I14" s="54">
        <f t="shared" si="0"/>
        <v>64167</v>
      </c>
      <c r="J14" s="55">
        <v>41032</v>
      </c>
      <c r="K14" s="60"/>
    </row>
    <row r="15" spans="1:11" ht="19.5" thickBot="1" x14ac:dyDescent="0.5">
      <c r="A15" s="52">
        <v>1351</v>
      </c>
      <c r="B15" s="55">
        <v>20806</v>
      </c>
      <c r="C15" s="56">
        <v>0</v>
      </c>
      <c r="D15" s="55">
        <v>0</v>
      </c>
      <c r="E15" s="56">
        <v>0</v>
      </c>
      <c r="F15" s="55">
        <v>3593</v>
      </c>
      <c r="G15" s="56">
        <v>19637</v>
      </c>
      <c r="H15" s="55">
        <v>45166</v>
      </c>
      <c r="I15" s="54">
        <f t="shared" si="0"/>
        <v>69565</v>
      </c>
      <c r="J15" s="55">
        <v>44036</v>
      </c>
      <c r="K15" s="60"/>
    </row>
    <row r="16" spans="1:11" ht="19.5" thickBot="1" x14ac:dyDescent="0.5">
      <c r="A16" s="52">
        <v>1352</v>
      </c>
      <c r="B16" s="55">
        <v>21682</v>
      </c>
      <c r="C16" s="56">
        <v>0</v>
      </c>
      <c r="D16" s="55">
        <v>0</v>
      </c>
      <c r="E16" s="56">
        <v>0</v>
      </c>
      <c r="F16" s="55">
        <v>4148</v>
      </c>
      <c r="G16" s="56">
        <v>23845</v>
      </c>
      <c r="H16" s="55">
        <v>54843</v>
      </c>
      <c r="I16" s="54">
        <f t="shared" si="0"/>
        <v>80673</v>
      </c>
      <c r="J16" s="55">
        <v>49675</v>
      </c>
      <c r="K16" s="60"/>
    </row>
    <row r="17" spans="1:11" ht="19.5" thickBot="1" x14ac:dyDescent="0.5">
      <c r="A17" s="52">
        <v>1353</v>
      </c>
      <c r="B17" s="55">
        <v>22469</v>
      </c>
      <c r="C17" s="56">
        <v>0</v>
      </c>
      <c r="D17" s="55">
        <v>0</v>
      </c>
      <c r="E17" s="56">
        <v>0</v>
      </c>
      <c r="F17" s="55">
        <v>4947</v>
      </c>
      <c r="G17" s="56">
        <v>26476</v>
      </c>
      <c r="H17" s="55">
        <v>60894</v>
      </c>
      <c r="I17" s="54">
        <f t="shared" si="0"/>
        <v>88310</v>
      </c>
      <c r="J17" s="55">
        <v>53892</v>
      </c>
      <c r="K17" s="60"/>
    </row>
    <row r="18" spans="1:11" ht="19.5" thickBot="1" x14ac:dyDescent="0.5">
      <c r="A18" s="52">
        <v>1354</v>
      </c>
      <c r="B18" s="55">
        <v>25038</v>
      </c>
      <c r="C18" s="56">
        <v>0</v>
      </c>
      <c r="D18" s="55">
        <v>0</v>
      </c>
      <c r="E18" s="56">
        <v>0</v>
      </c>
      <c r="F18" s="55">
        <v>7080</v>
      </c>
      <c r="G18" s="56">
        <v>29083</v>
      </c>
      <c r="H18" s="55">
        <v>66892</v>
      </c>
      <c r="I18" s="54">
        <f t="shared" si="0"/>
        <v>99010</v>
      </c>
      <c r="J18" s="55">
        <v>61201</v>
      </c>
      <c r="K18" s="60"/>
    </row>
    <row r="19" spans="1:11" ht="19.5" thickBot="1" x14ac:dyDescent="0.5">
      <c r="A19" s="52">
        <v>1355</v>
      </c>
      <c r="B19" s="55">
        <v>27840</v>
      </c>
      <c r="C19" s="56">
        <v>0</v>
      </c>
      <c r="D19" s="55">
        <v>0</v>
      </c>
      <c r="E19" s="56">
        <v>0</v>
      </c>
      <c r="F19" s="55">
        <v>8992</v>
      </c>
      <c r="G19" s="56">
        <v>32812</v>
      </c>
      <c r="H19" s="55">
        <v>75468</v>
      </c>
      <c r="I19" s="54">
        <f t="shared" si="0"/>
        <v>112300</v>
      </c>
      <c r="J19" s="55">
        <v>69644</v>
      </c>
      <c r="K19" s="60"/>
    </row>
    <row r="20" spans="1:11" ht="19.5" thickBot="1" x14ac:dyDescent="0.5">
      <c r="A20" s="52">
        <v>1356</v>
      </c>
      <c r="B20" s="55">
        <v>30512</v>
      </c>
      <c r="C20" s="56">
        <v>0</v>
      </c>
      <c r="D20" s="55">
        <v>0</v>
      </c>
      <c r="E20" s="56">
        <v>0</v>
      </c>
      <c r="F20" s="55">
        <v>11152</v>
      </c>
      <c r="G20" s="56">
        <v>37708</v>
      </c>
      <c r="H20" s="55">
        <v>86728</v>
      </c>
      <c r="I20" s="54">
        <f t="shared" si="0"/>
        <v>128392</v>
      </c>
      <c r="J20" s="55">
        <v>79372</v>
      </c>
      <c r="K20" s="60"/>
    </row>
    <row r="21" spans="1:11" ht="19.5" thickBot="1" x14ac:dyDescent="0.5">
      <c r="A21" s="52">
        <v>1357</v>
      </c>
      <c r="B21" s="55">
        <v>32973</v>
      </c>
      <c r="C21" s="56">
        <v>0</v>
      </c>
      <c r="D21" s="55">
        <v>0</v>
      </c>
      <c r="E21" s="56">
        <v>0</v>
      </c>
      <c r="F21" s="55">
        <v>13600</v>
      </c>
      <c r="G21" s="56">
        <v>42531</v>
      </c>
      <c r="H21" s="55">
        <v>97822</v>
      </c>
      <c r="I21" s="54">
        <f t="shared" si="0"/>
        <v>144395</v>
      </c>
      <c r="J21" s="55">
        <v>89104</v>
      </c>
      <c r="K21" s="60"/>
    </row>
    <row r="22" spans="1:11" ht="19.5" thickBot="1" x14ac:dyDescent="0.5">
      <c r="A22" s="52">
        <v>1358</v>
      </c>
      <c r="B22" s="55">
        <v>37625</v>
      </c>
      <c r="C22" s="56">
        <v>0</v>
      </c>
      <c r="D22" s="55">
        <v>0</v>
      </c>
      <c r="E22" s="56">
        <v>0</v>
      </c>
      <c r="F22" s="55">
        <v>18483</v>
      </c>
      <c r="G22" s="56">
        <v>44795</v>
      </c>
      <c r="H22" s="55">
        <v>103029</v>
      </c>
      <c r="I22" s="54">
        <f t="shared" si="0"/>
        <v>159137</v>
      </c>
      <c r="J22" s="55">
        <v>100903</v>
      </c>
      <c r="K22" s="60"/>
    </row>
    <row r="23" spans="1:11" ht="19.5" thickBot="1" x14ac:dyDescent="0.5">
      <c r="A23" s="52">
        <v>1359</v>
      </c>
      <c r="B23" s="55">
        <v>50639</v>
      </c>
      <c r="C23" s="56">
        <v>0</v>
      </c>
      <c r="D23" s="55">
        <v>0</v>
      </c>
      <c r="E23" s="56">
        <v>0</v>
      </c>
      <c r="F23" s="55">
        <v>23359</v>
      </c>
      <c r="G23" s="56">
        <v>51280</v>
      </c>
      <c r="H23" s="55">
        <v>117943</v>
      </c>
      <c r="I23" s="54">
        <f t="shared" si="0"/>
        <v>191941</v>
      </c>
      <c r="J23" s="55">
        <v>125278</v>
      </c>
      <c r="K23" s="60"/>
    </row>
    <row r="24" spans="1:11" ht="19.5" thickBot="1" x14ac:dyDescent="0.5">
      <c r="A24" s="52">
        <v>1360</v>
      </c>
      <c r="B24" s="55">
        <v>68060</v>
      </c>
      <c r="C24" s="56">
        <v>4458</v>
      </c>
      <c r="D24" s="55">
        <v>3430</v>
      </c>
      <c r="E24" s="56">
        <v>20803</v>
      </c>
      <c r="F24" s="55">
        <f>SUM(C24:E24)</f>
        <v>28691</v>
      </c>
      <c r="G24" s="56">
        <v>57025</v>
      </c>
      <c r="H24" s="55">
        <v>166633</v>
      </c>
      <c r="I24" s="54">
        <f t="shared" si="0"/>
        <v>263384</v>
      </c>
      <c r="J24" s="55">
        <f t="shared" ref="J24:J50" si="1">B24+F24+G24</f>
        <v>153776</v>
      </c>
      <c r="K24" s="60"/>
    </row>
    <row r="25" spans="1:11" ht="19.5" thickBot="1" x14ac:dyDescent="0.5">
      <c r="A25" s="52">
        <v>1361</v>
      </c>
      <c r="B25" s="55">
        <v>75022</v>
      </c>
      <c r="C25" s="56">
        <v>4620</v>
      </c>
      <c r="D25" s="55">
        <v>3613</v>
      </c>
      <c r="E25" s="56">
        <v>23220</v>
      </c>
      <c r="F25" s="55">
        <f t="shared" ref="F25:F66" si="2">SUM(C25:E25)</f>
        <v>31453</v>
      </c>
      <c r="G25" s="56">
        <v>65115</v>
      </c>
      <c r="H25" s="55">
        <v>190674</v>
      </c>
      <c r="I25" s="54">
        <f t="shared" si="0"/>
        <v>297149</v>
      </c>
      <c r="J25" s="55">
        <f t="shared" si="1"/>
        <v>171590</v>
      </c>
      <c r="K25" s="60"/>
    </row>
    <row r="26" spans="1:11" ht="19.5" thickBot="1" x14ac:dyDescent="0.5">
      <c r="A26" s="52">
        <v>1362</v>
      </c>
      <c r="B26" s="55">
        <v>79733</v>
      </c>
      <c r="C26" s="56">
        <v>4978</v>
      </c>
      <c r="D26" s="55">
        <v>3863</v>
      </c>
      <c r="E26" s="56">
        <v>25043</v>
      </c>
      <c r="F26" s="55">
        <f t="shared" si="2"/>
        <v>33884</v>
      </c>
      <c r="G26" s="56">
        <v>71044</v>
      </c>
      <c r="H26" s="55">
        <v>208356</v>
      </c>
      <c r="I26" s="54">
        <f t="shared" si="0"/>
        <v>321973</v>
      </c>
      <c r="J26" s="55">
        <f t="shared" si="1"/>
        <v>184661</v>
      </c>
      <c r="K26" s="60"/>
    </row>
    <row r="27" spans="1:11" ht="19.5" thickBot="1" x14ac:dyDescent="0.5">
      <c r="A27" s="52">
        <v>1363</v>
      </c>
      <c r="B27" s="55">
        <v>82562</v>
      </c>
      <c r="C27" s="56">
        <v>5191</v>
      </c>
      <c r="D27" s="55">
        <v>4065</v>
      </c>
      <c r="E27" s="56">
        <v>26720</v>
      </c>
      <c r="F27" s="55">
        <f t="shared" si="2"/>
        <v>35976</v>
      </c>
      <c r="G27" s="56">
        <v>77550</v>
      </c>
      <c r="H27" s="55">
        <v>224207</v>
      </c>
      <c r="I27" s="54">
        <f t="shared" si="0"/>
        <v>342745</v>
      </c>
      <c r="J27" s="55">
        <f t="shared" si="1"/>
        <v>196088</v>
      </c>
      <c r="K27" s="60"/>
    </row>
    <row r="28" spans="1:11" ht="19.5" thickBot="1" x14ac:dyDescent="0.5">
      <c r="A28" s="52">
        <v>1364</v>
      </c>
      <c r="B28" s="55">
        <v>87454</v>
      </c>
      <c r="C28" s="56">
        <v>5443</v>
      </c>
      <c r="D28" s="55">
        <v>4265</v>
      </c>
      <c r="E28" s="56">
        <v>29170</v>
      </c>
      <c r="F28" s="55">
        <f t="shared" si="2"/>
        <v>38878</v>
      </c>
      <c r="G28" s="56">
        <v>84817</v>
      </c>
      <c r="H28" s="55">
        <v>238651</v>
      </c>
      <c r="I28" s="54">
        <f t="shared" si="0"/>
        <v>364983</v>
      </c>
      <c r="J28" s="55">
        <f t="shared" si="1"/>
        <v>211149</v>
      </c>
      <c r="K28" s="60"/>
    </row>
    <row r="29" spans="1:11" ht="19.5" thickBot="1" x14ac:dyDescent="0.5">
      <c r="A29" s="52">
        <v>1365</v>
      </c>
      <c r="B29" s="55">
        <v>95228</v>
      </c>
      <c r="C29" s="56">
        <v>5709</v>
      </c>
      <c r="D29" s="55">
        <v>4325</v>
      </c>
      <c r="E29" s="56">
        <v>32304</v>
      </c>
      <c r="F29" s="55">
        <f t="shared" si="2"/>
        <v>42338</v>
      </c>
      <c r="G29" s="56">
        <v>91987</v>
      </c>
      <c r="H29" s="55">
        <v>258103</v>
      </c>
      <c r="I29" s="54">
        <f t="shared" si="0"/>
        <v>395669</v>
      </c>
      <c r="J29" s="55">
        <f t="shared" si="1"/>
        <v>229553</v>
      </c>
      <c r="K29" s="60"/>
    </row>
    <row r="30" spans="1:11" ht="19.5" thickBot="1" x14ac:dyDescent="0.5">
      <c r="A30" s="52">
        <v>1366</v>
      </c>
      <c r="B30" s="55">
        <v>102966</v>
      </c>
      <c r="C30" s="56">
        <v>5953</v>
      </c>
      <c r="D30" s="55">
        <v>4652</v>
      </c>
      <c r="E30" s="56">
        <v>34645</v>
      </c>
      <c r="F30" s="55">
        <f t="shared" si="2"/>
        <v>45250</v>
      </c>
      <c r="G30" s="56">
        <v>100655</v>
      </c>
      <c r="H30" s="55">
        <v>281759</v>
      </c>
      <c r="I30" s="54">
        <f t="shared" si="0"/>
        <v>429975</v>
      </c>
      <c r="J30" s="55">
        <f t="shared" si="1"/>
        <v>248871</v>
      </c>
      <c r="K30" s="60"/>
    </row>
    <row r="31" spans="1:11" ht="19.5" thickBot="1" x14ac:dyDescent="0.5">
      <c r="A31" s="52">
        <v>1367</v>
      </c>
      <c r="B31" s="55">
        <v>115324</v>
      </c>
      <c r="C31" s="56">
        <v>6299</v>
      </c>
      <c r="D31" s="55">
        <v>5119</v>
      </c>
      <c r="E31" s="56">
        <v>36675</v>
      </c>
      <c r="F31" s="55">
        <f t="shared" si="2"/>
        <v>48093</v>
      </c>
      <c r="G31" s="56">
        <v>110402</v>
      </c>
      <c r="H31" s="55">
        <v>308407</v>
      </c>
      <c r="I31" s="54">
        <f t="shared" si="0"/>
        <v>471824</v>
      </c>
      <c r="J31" s="55">
        <f t="shared" si="1"/>
        <v>273819</v>
      </c>
      <c r="K31" s="60"/>
    </row>
    <row r="32" spans="1:11" ht="19.5" thickBot="1" x14ac:dyDescent="0.5">
      <c r="A32" s="52">
        <v>1368</v>
      </c>
      <c r="B32" s="55">
        <v>141920</v>
      </c>
      <c r="C32" s="56">
        <v>6765</v>
      </c>
      <c r="D32" s="55">
        <v>5326</v>
      </c>
      <c r="E32" s="56">
        <v>38806</v>
      </c>
      <c r="F32" s="55">
        <f t="shared" si="2"/>
        <v>50897</v>
      </c>
      <c r="G32" s="56">
        <v>120821</v>
      </c>
      <c r="H32" s="55">
        <v>337395</v>
      </c>
      <c r="I32" s="54">
        <f t="shared" si="0"/>
        <v>530212</v>
      </c>
      <c r="J32" s="55">
        <f t="shared" si="1"/>
        <v>313638</v>
      </c>
      <c r="K32" s="60"/>
    </row>
    <row r="33" spans="1:11" ht="19.5" thickBot="1" x14ac:dyDescent="0.5">
      <c r="A33" s="52">
        <v>1369</v>
      </c>
      <c r="B33" s="55">
        <v>158754</v>
      </c>
      <c r="C33" s="56">
        <v>7096</v>
      </c>
      <c r="D33" s="55">
        <v>5604</v>
      </c>
      <c r="E33" s="56">
        <v>40305</v>
      </c>
      <c r="F33" s="55">
        <f t="shared" si="2"/>
        <v>53005</v>
      </c>
      <c r="G33" s="56">
        <v>129111</v>
      </c>
      <c r="H33" s="55">
        <v>353103</v>
      </c>
      <c r="I33" s="54">
        <f t="shared" si="0"/>
        <v>564862</v>
      </c>
      <c r="J33" s="55">
        <f t="shared" si="1"/>
        <v>340870</v>
      </c>
      <c r="K33" s="60"/>
    </row>
    <row r="34" spans="1:11" ht="19.5" thickBot="1" x14ac:dyDescent="0.5">
      <c r="A34" s="52">
        <v>1370</v>
      </c>
      <c r="B34" s="55">
        <v>170185</v>
      </c>
      <c r="C34" s="56">
        <v>7466</v>
      </c>
      <c r="D34" s="55">
        <v>5991</v>
      </c>
      <c r="E34" s="56">
        <v>42292</v>
      </c>
      <c r="F34" s="55">
        <f t="shared" si="2"/>
        <v>55749</v>
      </c>
      <c r="G34" s="56">
        <v>140030</v>
      </c>
      <c r="H34" s="55">
        <v>383119</v>
      </c>
      <c r="I34" s="54">
        <f t="shared" si="0"/>
        <v>609053</v>
      </c>
      <c r="J34" s="55">
        <f t="shared" si="1"/>
        <v>365964</v>
      </c>
      <c r="K34" s="60"/>
    </row>
    <row r="35" spans="1:11" ht="19.5" thickBot="1" x14ac:dyDescent="0.5">
      <c r="A35" s="52">
        <v>1371</v>
      </c>
      <c r="B35" s="55">
        <v>198522</v>
      </c>
      <c r="C35" s="56">
        <v>7801</v>
      </c>
      <c r="D35" s="55">
        <v>6184</v>
      </c>
      <c r="E35" s="56">
        <v>44743</v>
      </c>
      <c r="F35" s="55">
        <f t="shared" si="2"/>
        <v>58728</v>
      </c>
      <c r="G35" s="56">
        <v>153065</v>
      </c>
      <c r="H35" s="55">
        <v>413912</v>
      </c>
      <c r="I35" s="54">
        <f t="shared" si="0"/>
        <v>671162</v>
      </c>
      <c r="J35" s="55">
        <f t="shared" si="1"/>
        <v>410315</v>
      </c>
      <c r="K35" s="60"/>
    </row>
    <row r="36" spans="1:11" ht="19.5" thickBot="1" x14ac:dyDescent="0.5">
      <c r="A36" s="52">
        <v>1372</v>
      </c>
      <c r="B36" s="55">
        <v>241499</v>
      </c>
      <c r="C36" s="56">
        <v>8266</v>
      </c>
      <c r="D36" s="55">
        <v>6580</v>
      </c>
      <c r="E36" s="56">
        <v>47606</v>
      </c>
      <c r="F36" s="55">
        <f t="shared" si="2"/>
        <v>62452</v>
      </c>
      <c r="G36" s="56">
        <v>169403</v>
      </c>
      <c r="H36" s="55">
        <v>461479</v>
      </c>
      <c r="I36" s="54">
        <f t="shared" si="0"/>
        <v>765430</v>
      </c>
      <c r="J36" s="55">
        <f t="shared" si="1"/>
        <v>473354</v>
      </c>
      <c r="K36" s="60"/>
    </row>
    <row r="37" spans="1:11" ht="19.5" thickBot="1" x14ac:dyDescent="0.5">
      <c r="A37" s="52">
        <v>1373</v>
      </c>
      <c r="B37" s="55">
        <v>267528</v>
      </c>
      <c r="C37" s="56">
        <v>8687</v>
      </c>
      <c r="D37" s="55">
        <v>6860</v>
      </c>
      <c r="E37" s="56">
        <v>49219</v>
      </c>
      <c r="F37" s="55">
        <f t="shared" si="2"/>
        <v>64766</v>
      </c>
      <c r="G37" s="56">
        <v>183073</v>
      </c>
      <c r="H37" s="55">
        <v>501419</v>
      </c>
      <c r="I37" s="54">
        <f t="shared" si="0"/>
        <v>833713</v>
      </c>
      <c r="J37" s="55">
        <f t="shared" si="1"/>
        <v>515367</v>
      </c>
      <c r="K37" s="60"/>
    </row>
    <row r="38" spans="1:11" ht="19.5" thickBot="1" x14ac:dyDescent="0.5">
      <c r="A38" s="52">
        <v>1374</v>
      </c>
      <c r="B38" s="55">
        <v>290831</v>
      </c>
      <c r="C38" s="56">
        <v>8936</v>
      </c>
      <c r="D38" s="55">
        <v>7194</v>
      </c>
      <c r="E38" s="56">
        <v>50554</v>
      </c>
      <c r="F38" s="55">
        <f t="shared" si="2"/>
        <v>66684</v>
      </c>
      <c r="G38" s="56">
        <v>197140</v>
      </c>
      <c r="H38" s="55">
        <v>538235</v>
      </c>
      <c r="I38" s="54">
        <f t="shared" si="0"/>
        <v>895750</v>
      </c>
      <c r="J38" s="55">
        <f t="shared" si="1"/>
        <v>554655</v>
      </c>
      <c r="K38" s="60"/>
    </row>
    <row r="39" spans="1:11" ht="19.5" thickBot="1" x14ac:dyDescent="0.5">
      <c r="A39" s="52">
        <v>1375</v>
      </c>
      <c r="B39" s="55">
        <v>310005</v>
      </c>
      <c r="C39" s="56">
        <v>8879</v>
      </c>
      <c r="D39" s="55">
        <v>7462</v>
      </c>
      <c r="E39" s="56">
        <v>51200</v>
      </c>
      <c r="F39" s="55">
        <f t="shared" si="2"/>
        <v>67541</v>
      </c>
      <c r="G39" s="56">
        <v>210846</v>
      </c>
      <c r="H39" s="55">
        <v>572069</v>
      </c>
      <c r="I39" s="54">
        <f t="shared" si="0"/>
        <v>949615</v>
      </c>
      <c r="J39" s="55">
        <f t="shared" si="1"/>
        <v>588392</v>
      </c>
      <c r="K39" s="60"/>
    </row>
    <row r="40" spans="1:11" ht="19.5" thickBot="1" x14ac:dyDescent="0.5">
      <c r="A40" s="52">
        <v>1376</v>
      </c>
      <c r="B40" s="55">
        <v>323192</v>
      </c>
      <c r="C40" s="56">
        <v>9223</v>
      </c>
      <c r="D40" s="55">
        <v>7999</v>
      </c>
      <c r="E40" s="56">
        <v>51567</v>
      </c>
      <c r="F40" s="55">
        <f t="shared" si="2"/>
        <v>68789</v>
      </c>
      <c r="G40" s="56">
        <v>225849</v>
      </c>
      <c r="H40" s="55">
        <v>592906</v>
      </c>
      <c r="I40" s="54">
        <f t="shared" si="0"/>
        <v>984887</v>
      </c>
      <c r="J40" s="55">
        <f t="shared" si="1"/>
        <v>617830</v>
      </c>
      <c r="K40" s="60"/>
    </row>
    <row r="41" spans="1:11" ht="19.5" thickBot="1" x14ac:dyDescent="0.5">
      <c r="A41" s="52">
        <v>1377</v>
      </c>
      <c r="B41" s="55">
        <v>344762</v>
      </c>
      <c r="C41" s="56">
        <v>9329</v>
      </c>
      <c r="D41" s="55">
        <v>8031</v>
      </c>
      <c r="E41" s="56">
        <v>51793</v>
      </c>
      <c r="F41" s="55">
        <f t="shared" si="2"/>
        <v>69153</v>
      </c>
      <c r="G41" s="56">
        <v>239601</v>
      </c>
      <c r="H41" s="55">
        <v>627135</v>
      </c>
      <c r="I41" s="54">
        <f t="shared" si="0"/>
        <v>1041050</v>
      </c>
      <c r="J41" s="55">
        <f t="shared" si="1"/>
        <v>653516</v>
      </c>
      <c r="K41" s="60"/>
    </row>
    <row r="42" spans="1:11" ht="19.5" thickBot="1" x14ac:dyDescent="0.5">
      <c r="A42" s="52">
        <v>1378</v>
      </c>
      <c r="B42" s="55">
        <v>369822</v>
      </c>
      <c r="C42" s="56">
        <v>9405</v>
      </c>
      <c r="D42" s="55">
        <v>8092</v>
      </c>
      <c r="E42" s="56">
        <v>51633</v>
      </c>
      <c r="F42" s="55">
        <f t="shared" si="2"/>
        <v>69130</v>
      </c>
      <c r="G42" s="56">
        <v>255369</v>
      </c>
      <c r="H42" s="55">
        <v>660731</v>
      </c>
      <c r="I42" s="54">
        <f t="shared" si="0"/>
        <v>1099683</v>
      </c>
      <c r="J42" s="55">
        <f t="shared" si="1"/>
        <v>694321</v>
      </c>
      <c r="K42" s="60"/>
    </row>
    <row r="43" spans="1:11" ht="19.5" thickBot="1" x14ac:dyDescent="0.5">
      <c r="A43" s="52">
        <v>1379</v>
      </c>
      <c r="B43" s="55">
        <v>387534</v>
      </c>
      <c r="C43" s="56">
        <v>9105</v>
      </c>
      <c r="D43" s="55">
        <v>8128</v>
      </c>
      <c r="E43" s="56">
        <v>49834</v>
      </c>
      <c r="F43" s="55">
        <f t="shared" si="2"/>
        <v>67067</v>
      </c>
      <c r="G43" s="56">
        <v>271735</v>
      </c>
      <c r="H43" s="55">
        <v>689421</v>
      </c>
      <c r="I43" s="54">
        <f t="shared" si="0"/>
        <v>1144022</v>
      </c>
      <c r="J43" s="55">
        <f t="shared" si="1"/>
        <v>726336</v>
      </c>
      <c r="K43" s="60"/>
    </row>
    <row r="44" spans="1:11" ht="19.5" thickBot="1" x14ac:dyDescent="0.5">
      <c r="A44" s="52">
        <v>1380</v>
      </c>
      <c r="B44" s="55">
        <v>419078</v>
      </c>
      <c r="C44" s="56">
        <v>9430</v>
      </c>
      <c r="D44" s="55">
        <v>8337</v>
      </c>
      <c r="E44" s="56">
        <v>51242</v>
      </c>
      <c r="F44" s="55">
        <f t="shared" si="2"/>
        <v>69009</v>
      </c>
      <c r="G44" s="56">
        <v>286707</v>
      </c>
      <c r="H44" s="55">
        <v>720540</v>
      </c>
      <c r="I44" s="54">
        <f t="shared" si="0"/>
        <v>1208627</v>
      </c>
      <c r="J44" s="55">
        <f t="shared" si="1"/>
        <v>774794</v>
      </c>
      <c r="K44" s="60"/>
    </row>
    <row r="45" spans="1:11" ht="19.5" thickBot="1" x14ac:dyDescent="0.5">
      <c r="A45" s="52">
        <v>1381</v>
      </c>
      <c r="B45" s="55">
        <v>463404</v>
      </c>
      <c r="C45" s="56">
        <v>10050</v>
      </c>
      <c r="D45" s="55">
        <v>8711</v>
      </c>
      <c r="E45" s="56">
        <v>52710</v>
      </c>
      <c r="F45" s="55">
        <f t="shared" si="2"/>
        <v>71471</v>
      </c>
      <c r="G45" s="56">
        <v>300599</v>
      </c>
      <c r="H45" s="55">
        <v>721697</v>
      </c>
      <c r="I45" s="54">
        <f t="shared" si="0"/>
        <v>1256572</v>
      </c>
      <c r="J45" s="55">
        <f t="shared" si="1"/>
        <v>835474</v>
      </c>
      <c r="K45" s="60"/>
    </row>
    <row r="46" spans="1:11" ht="19.5" thickBot="1" x14ac:dyDescent="0.5">
      <c r="A46" s="52">
        <v>1382</v>
      </c>
      <c r="B46" s="55">
        <v>521424</v>
      </c>
      <c r="C46" s="56">
        <v>10488</v>
      </c>
      <c r="D46" s="55">
        <v>9536</v>
      </c>
      <c r="E46" s="56">
        <v>58535</v>
      </c>
      <c r="F46" s="55">
        <f t="shared" si="2"/>
        <v>78559</v>
      </c>
      <c r="G46" s="56">
        <v>317586</v>
      </c>
      <c r="H46" s="55">
        <v>762340</v>
      </c>
      <c r="I46" s="54">
        <f t="shared" si="0"/>
        <v>1362323</v>
      </c>
      <c r="J46" s="55">
        <f t="shared" si="1"/>
        <v>917569</v>
      </c>
      <c r="K46" s="60"/>
    </row>
    <row r="47" spans="1:11" ht="19.5" thickBot="1" x14ac:dyDescent="0.5">
      <c r="A47" s="52">
        <v>1383</v>
      </c>
      <c r="B47" s="55">
        <v>558008</v>
      </c>
      <c r="C47" s="56">
        <v>9744</v>
      </c>
      <c r="D47" s="55">
        <v>9395</v>
      </c>
      <c r="E47" s="56">
        <v>53849</v>
      </c>
      <c r="F47" s="55">
        <f t="shared" si="2"/>
        <v>72988</v>
      </c>
      <c r="G47" s="56">
        <v>326057</v>
      </c>
      <c r="H47" s="55">
        <v>619625</v>
      </c>
      <c r="I47" s="54">
        <f t="shared" si="0"/>
        <v>1250621</v>
      </c>
      <c r="J47" s="55">
        <f t="shared" si="1"/>
        <v>957053</v>
      </c>
      <c r="K47" s="60"/>
    </row>
    <row r="48" spans="1:11" ht="19.5" thickBot="1" x14ac:dyDescent="0.5">
      <c r="A48" s="52">
        <v>1384</v>
      </c>
      <c r="B48" s="55">
        <v>629591</v>
      </c>
      <c r="C48" s="56">
        <v>10042</v>
      </c>
      <c r="D48" s="55">
        <v>9587</v>
      </c>
      <c r="E48" s="56">
        <v>56169</v>
      </c>
      <c r="F48" s="55">
        <f t="shared" si="2"/>
        <v>75798</v>
      </c>
      <c r="G48" s="56">
        <v>353464</v>
      </c>
      <c r="H48" s="55">
        <v>652617</v>
      </c>
      <c r="I48" s="56">
        <f t="shared" si="0"/>
        <v>1358006</v>
      </c>
      <c r="J48" s="55">
        <f t="shared" si="1"/>
        <v>1058853</v>
      </c>
      <c r="K48" s="60"/>
    </row>
    <row r="49" spans="1:11" ht="19.5" thickBot="1" x14ac:dyDescent="0.5">
      <c r="A49" s="52">
        <v>1385</v>
      </c>
      <c r="B49" s="55">
        <v>685735</v>
      </c>
      <c r="C49" s="56">
        <v>10583</v>
      </c>
      <c r="D49" s="55">
        <v>10069</v>
      </c>
      <c r="E49" s="56">
        <v>60208</v>
      </c>
      <c r="F49" s="55">
        <f t="shared" si="2"/>
        <v>80860</v>
      </c>
      <c r="G49" s="56">
        <v>377987</v>
      </c>
      <c r="H49" s="55">
        <v>706517</v>
      </c>
      <c r="I49" s="56">
        <f t="shared" si="0"/>
        <v>1473112</v>
      </c>
      <c r="J49" s="55">
        <f t="shared" si="1"/>
        <v>1144582</v>
      </c>
      <c r="K49" s="60"/>
    </row>
    <row r="50" spans="1:11" ht="19.5" thickBot="1" x14ac:dyDescent="0.5">
      <c r="A50" s="52">
        <v>1386</v>
      </c>
      <c r="B50" s="55">
        <v>759898</v>
      </c>
      <c r="C50" s="56">
        <v>11202</v>
      </c>
      <c r="D50" s="55">
        <v>10535</v>
      </c>
      <c r="E50" s="56">
        <v>64146</v>
      </c>
      <c r="F50" s="55">
        <f t="shared" si="2"/>
        <v>85883</v>
      </c>
      <c r="G50" s="56">
        <v>401310</v>
      </c>
      <c r="H50" s="55">
        <v>740248</v>
      </c>
      <c r="I50" s="56">
        <f t="shared" si="0"/>
        <v>1586029</v>
      </c>
      <c r="J50" s="55">
        <f t="shared" si="1"/>
        <v>1247091</v>
      </c>
      <c r="K50" s="60"/>
    </row>
    <row r="51" spans="1:11" ht="19.5" thickBot="1" x14ac:dyDescent="0.5">
      <c r="A51" s="52">
        <v>1387</v>
      </c>
      <c r="B51" s="55">
        <v>826600</v>
      </c>
      <c r="C51" s="56">
        <v>11574</v>
      </c>
      <c r="D51" s="55">
        <v>10952</v>
      </c>
      <c r="E51" s="56">
        <v>67136</v>
      </c>
      <c r="F51" s="55">
        <f t="shared" si="2"/>
        <v>89662</v>
      </c>
      <c r="G51" s="56">
        <v>424182</v>
      </c>
      <c r="H51" s="55">
        <v>854049</v>
      </c>
      <c r="I51" s="56">
        <f t="shared" si="0"/>
        <v>1770311</v>
      </c>
      <c r="J51" s="55">
        <f>G51+F51+B51</f>
        <v>1340444</v>
      </c>
      <c r="K51" s="60"/>
    </row>
    <row r="52" spans="1:11" ht="19.5" thickBot="1" x14ac:dyDescent="0.5">
      <c r="A52" s="52">
        <v>1388</v>
      </c>
      <c r="B52" s="55">
        <v>916062</v>
      </c>
      <c r="C52" s="56">
        <v>12334</v>
      </c>
      <c r="D52" s="55">
        <v>12736</v>
      </c>
      <c r="E52" s="56">
        <v>73551</v>
      </c>
      <c r="F52" s="55">
        <f t="shared" si="2"/>
        <v>98621</v>
      </c>
      <c r="G52" s="56">
        <v>440483</v>
      </c>
      <c r="H52" s="55">
        <v>890012</v>
      </c>
      <c r="I52" s="56">
        <f t="shared" si="0"/>
        <v>1904695</v>
      </c>
      <c r="J52" s="55">
        <f>G52+F52+B52</f>
        <v>1455166</v>
      </c>
      <c r="K52" s="60"/>
    </row>
    <row r="53" spans="1:11" ht="19.5" thickBot="1" x14ac:dyDescent="0.5">
      <c r="A53" s="52">
        <v>1389</v>
      </c>
      <c r="B53" s="55">
        <v>999146</v>
      </c>
      <c r="C53" s="56">
        <v>13235</v>
      </c>
      <c r="D53" s="55">
        <v>12295</v>
      </c>
      <c r="E53" s="56">
        <v>78759</v>
      </c>
      <c r="F53" s="55">
        <f t="shared" si="2"/>
        <v>104289</v>
      </c>
      <c r="G53" s="56">
        <v>448661</v>
      </c>
      <c r="H53" s="55">
        <v>928734</v>
      </c>
      <c r="I53" s="56">
        <f t="shared" si="0"/>
        <v>2032169</v>
      </c>
      <c r="J53" s="55">
        <f>G53+F53+B53</f>
        <v>1552096</v>
      </c>
      <c r="K53" s="60"/>
    </row>
    <row r="54" spans="1:11" ht="19.5" thickBot="1" x14ac:dyDescent="0.5">
      <c r="A54" s="52">
        <v>1390</v>
      </c>
      <c r="B54" s="55">
        <v>1073939</v>
      </c>
      <c r="C54" s="56">
        <v>13343</v>
      </c>
      <c r="D54" s="55">
        <v>12747</v>
      </c>
      <c r="E54" s="56">
        <v>83250</v>
      </c>
      <c r="F54" s="55">
        <f t="shared" si="2"/>
        <v>109340</v>
      </c>
      <c r="G54" s="56">
        <v>543178</v>
      </c>
      <c r="H54" s="55">
        <v>1033328</v>
      </c>
      <c r="I54" s="56">
        <f t="shared" si="0"/>
        <v>2216607</v>
      </c>
      <c r="J54" s="55">
        <f>G54+F54+B54</f>
        <v>1726457</v>
      </c>
      <c r="K54" s="60"/>
    </row>
    <row r="55" spans="1:11" ht="19.5" thickBot="1" x14ac:dyDescent="0.5">
      <c r="A55" s="52">
        <v>1391</v>
      </c>
      <c r="B55" s="55">
        <v>1187631</v>
      </c>
      <c r="C55" s="56">
        <v>14023</v>
      </c>
      <c r="D55" s="55">
        <v>13319</v>
      </c>
      <c r="E55" s="56">
        <v>87743</v>
      </c>
      <c r="F55" s="55">
        <f t="shared" si="2"/>
        <v>115085</v>
      </c>
      <c r="G55" s="56">
        <v>580426</v>
      </c>
      <c r="H55" s="55">
        <v>1084160</v>
      </c>
      <c r="I55" s="56">
        <f t="shared" si="0"/>
        <v>2386876</v>
      </c>
      <c r="J55" s="55">
        <f t="shared" ref="J55:J63" si="3">G55+F55+B55</f>
        <v>1883142</v>
      </c>
      <c r="K55" s="60"/>
    </row>
    <row r="56" spans="1:11" ht="19.5" thickBot="1" x14ac:dyDescent="0.5">
      <c r="A56" s="52">
        <v>1392</v>
      </c>
      <c r="B56" s="55">
        <v>1276314</v>
      </c>
      <c r="C56" s="56">
        <v>14608</v>
      </c>
      <c r="D56" s="55">
        <v>13791</v>
      </c>
      <c r="E56" s="56">
        <v>92151</v>
      </c>
      <c r="F56" s="55">
        <f t="shared" si="2"/>
        <v>120550</v>
      </c>
      <c r="G56" s="56">
        <v>617120</v>
      </c>
      <c r="H56" s="55">
        <v>1177828</v>
      </c>
      <c r="I56" s="56">
        <f t="shared" si="0"/>
        <v>2574692</v>
      </c>
      <c r="J56" s="55">
        <f t="shared" si="3"/>
        <v>2013984</v>
      </c>
      <c r="K56" s="60"/>
    </row>
    <row r="57" spans="1:11" ht="19.5" thickBot="1" x14ac:dyDescent="0.5">
      <c r="A57" s="52">
        <v>1393</v>
      </c>
      <c r="B57" s="55">
        <v>1394479</v>
      </c>
      <c r="C57" s="56">
        <v>14964</v>
      </c>
      <c r="D57" s="55">
        <v>14175</v>
      </c>
      <c r="E57" s="56">
        <v>95896</v>
      </c>
      <c r="F57" s="55">
        <f t="shared" si="2"/>
        <v>125035</v>
      </c>
      <c r="G57" s="56">
        <v>660058</v>
      </c>
      <c r="H57" s="55">
        <v>1272288</v>
      </c>
      <c r="I57" s="56">
        <f t="shared" si="0"/>
        <v>2791802</v>
      </c>
      <c r="J57" s="55">
        <f t="shared" si="3"/>
        <v>2179572</v>
      </c>
      <c r="K57" s="60"/>
    </row>
    <row r="58" spans="1:11" ht="19.5" thickBot="1" x14ac:dyDescent="0.5">
      <c r="A58" s="52">
        <v>1394</v>
      </c>
      <c r="B58" s="55">
        <v>1508094</v>
      </c>
      <c r="C58" s="56">
        <v>15132</v>
      </c>
      <c r="D58" s="55">
        <v>14584</v>
      </c>
      <c r="E58" s="56">
        <v>99101</v>
      </c>
      <c r="F58" s="55">
        <f t="shared" si="2"/>
        <v>128817</v>
      </c>
      <c r="G58" s="56">
        <v>713177</v>
      </c>
      <c r="H58" s="55">
        <v>1374438</v>
      </c>
      <c r="I58" s="56">
        <f t="shared" si="0"/>
        <v>3011349</v>
      </c>
      <c r="J58" s="55">
        <f t="shared" si="3"/>
        <v>2350088</v>
      </c>
      <c r="K58" s="60"/>
    </row>
    <row r="59" spans="1:11" ht="19.5" thickBot="1" x14ac:dyDescent="0.5">
      <c r="A59" s="52">
        <v>1395</v>
      </c>
      <c r="B59" s="55">
        <v>1630951</v>
      </c>
      <c r="C59" s="56">
        <v>15375</v>
      </c>
      <c r="D59" s="55">
        <v>14937</v>
      </c>
      <c r="E59" s="56">
        <v>103295</v>
      </c>
      <c r="F59" s="55">
        <f t="shared" si="2"/>
        <v>133607</v>
      </c>
      <c r="G59" s="56">
        <v>761814</v>
      </c>
      <c r="H59" s="55">
        <v>1472425</v>
      </c>
      <c r="I59" s="56">
        <f t="shared" si="0"/>
        <v>3236983</v>
      </c>
      <c r="J59" s="55">
        <f t="shared" si="3"/>
        <v>2526372</v>
      </c>
      <c r="K59" s="60"/>
    </row>
    <row r="60" spans="1:11" ht="19.5" thickBot="1" x14ac:dyDescent="0.5">
      <c r="A60" s="52">
        <v>1396</v>
      </c>
      <c r="B60" s="55">
        <v>1767182</v>
      </c>
      <c r="C60" s="56">
        <v>15598</v>
      </c>
      <c r="D60" s="55">
        <v>15225</v>
      </c>
      <c r="E60" s="56">
        <v>107043</v>
      </c>
      <c r="F60" s="55">
        <f t="shared" si="2"/>
        <v>137866</v>
      </c>
      <c r="G60" s="56">
        <v>811562</v>
      </c>
      <c r="H60" s="55">
        <v>1567284</v>
      </c>
      <c r="I60" s="56">
        <f t="shared" si="0"/>
        <v>3472332</v>
      </c>
      <c r="J60" s="55">
        <f t="shared" si="3"/>
        <v>2716610</v>
      </c>
      <c r="K60" s="60"/>
    </row>
    <row r="61" spans="1:11" ht="19.5" thickBot="1" x14ac:dyDescent="0.5">
      <c r="A61" s="52">
        <v>1397</v>
      </c>
      <c r="B61" s="55">
        <v>1926463</v>
      </c>
      <c r="C61" s="56">
        <v>15734</v>
      </c>
      <c r="D61" s="55">
        <v>15479</v>
      </c>
      <c r="E61" s="56">
        <v>110617</v>
      </c>
      <c r="F61" s="55">
        <f t="shared" si="2"/>
        <v>141830</v>
      </c>
      <c r="G61" s="56">
        <v>861360</v>
      </c>
      <c r="H61" s="55">
        <v>1283214</v>
      </c>
      <c r="I61" s="56">
        <f t="shared" si="0"/>
        <v>3351507</v>
      </c>
      <c r="J61" s="55">
        <f t="shared" si="3"/>
        <v>2929653</v>
      </c>
      <c r="K61" s="60"/>
    </row>
    <row r="62" spans="1:11" ht="19.5" thickBot="1" x14ac:dyDescent="0.5">
      <c r="A62" s="52">
        <v>1398</v>
      </c>
      <c r="B62" s="55">
        <v>2079368</v>
      </c>
      <c r="C62" s="56">
        <v>15688</v>
      </c>
      <c r="D62" s="55">
        <v>15628</v>
      </c>
      <c r="E62" s="56">
        <v>112705</v>
      </c>
      <c r="F62" s="55">
        <f t="shared" si="2"/>
        <v>144021</v>
      </c>
      <c r="G62" s="56">
        <v>905759</v>
      </c>
      <c r="H62" s="55">
        <v>1340875</v>
      </c>
      <c r="I62" s="56">
        <f t="shared" si="0"/>
        <v>3564264</v>
      </c>
      <c r="J62" s="55">
        <f t="shared" si="3"/>
        <v>3129148</v>
      </c>
      <c r="K62" s="60"/>
    </row>
    <row r="63" spans="1:11" ht="19.5" thickBot="1" x14ac:dyDescent="0.5">
      <c r="A63" s="52">
        <v>1399</v>
      </c>
      <c r="B63" s="55">
        <v>2208302</v>
      </c>
      <c r="C63" s="56">
        <v>15384</v>
      </c>
      <c r="D63" s="55">
        <v>15385</v>
      </c>
      <c r="E63" s="56">
        <v>110789</v>
      </c>
      <c r="F63" s="55">
        <f t="shared" si="2"/>
        <v>141558</v>
      </c>
      <c r="G63" s="56">
        <v>959860</v>
      </c>
      <c r="H63" s="44">
        <v>1426275</v>
      </c>
      <c r="I63" s="56">
        <f t="shared" si="0"/>
        <v>3776135</v>
      </c>
      <c r="J63" s="55">
        <f t="shared" si="3"/>
        <v>3309720</v>
      </c>
    </row>
    <row r="64" spans="1:11" ht="19.5" thickBot="1" x14ac:dyDescent="0.5">
      <c r="A64" s="52">
        <v>1400</v>
      </c>
      <c r="B64" s="55">
        <v>2398075</v>
      </c>
      <c r="C64" s="56">
        <v>15418</v>
      </c>
      <c r="D64" s="55">
        <v>15526</v>
      </c>
      <c r="E64" s="56">
        <v>111284</v>
      </c>
      <c r="F64" s="55">
        <f t="shared" si="2"/>
        <v>142228</v>
      </c>
      <c r="G64" s="56">
        <v>1048071</v>
      </c>
      <c r="H64" s="44">
        <v>1536397</v>
      </c>
      <c r="I64" s="56">
        <f>H64+F64+B64</f>
        <v>4076700</v>
      </c>
      <c r="J64" s="55">
        <f>G64+F64+B64</f>
        <v>3588374</v>
      </c>
    </row>
    <row r="65" spans="1:10" ht="19.5" thickBot="1" x14ac:dyDescent="0.5">
      <c r="A65" s="36">
        <v>1401</v>
      </c>
      <c r="B65" s="55">
        <v>2623287</v>
      </c>
      <c r="C65" s="56">
        <v>15440</v>
      </c>
      <c r="D65" s="55">
        <v>15815</v>
      </c>
      <c r="E65" s="56">
        <v>114339</v>
      </c>
      <c r="F65" s="55">
        <f t="shared" si="2"/>
        <v>145594</v>
      </c>
      <c r="G65" s="56">
        <v>1110659</v>
      </c>
      <c r="H65" s="44">
        <v>1618161</v>
      </c>
      <c r="I65" s="56">
        <f>H65+F65+B65</f>
        <v>4387042</v>
      </c>
      <c r="J65" s="55">
        <f>G65+F65+B65</f>
        <v>3879540</v>
      </c>
    </row>
    <row r="66" spans="1:10" ht="19.5" thickBot="1" x14ac:dyDescent="0.5">
      <c r="A66" s="36">
        <v>1402</v>
      </c>
      <c r="B66" s="55">
        <v>2834349</v>
      </c>
      <c r="C66" s="56">
        <v>15382</v>
      </c>
      <c r="D66" s="55">
        <v>16029</v>
      </c>
      <c r="E66" s="56">
        <v>115896</v>
      </c>
      <c r="F66" s="55">
        <f t="shared" si="2"/>
        <v>147307</v>
      </c>
      <c r="G66" s="56">
        <v>1169232</v>
      </c>
      <c r="H66" s="44">
        <v>1689988</v>
      </c>
      <c r="I66" s="56">
        <f>H66+F66+B66</f>
        <v>4671644</v>
      </c>
      <c r="J66" s="55">
        <f>G66+F66+B66</f>
        <v>4150888</v>
      </c>
    </row>
  </sheetData>
  <mergeCells count="7">
    <mergeCell ref="A1:J1"/>
    <mergeCell ref="A2:A3"/>
    <mergeCell ref="B2:B3"/>
    <mergeCell ref="C2:F2"/>
    <mergeCell ref="G2:H2"/>
    <mergeCell ref="I2:I3"/>
    <mergeCell ref="J2:J3"/>
  </mergeCells>
  <printOptions horizontalCentered="1" verticalCentered="1"/>
  <pageMargins left="0" right="0" top="0" bottom="0" header="0" footer="0"/>
  <pageSetup paperSize="9" scale="68" orientation="portrait" r:id="rId1"/>
  <headerFooter alignWithMargins="0"/>
  <ignoredErrors>
    <ignoredError sqref="F24:F64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8761-FA74-46B4-A6DC-3640D9D5629E}">
  <sheetPr>
    <tabColor rgb="FF00B050"/>
  </sheetPr>
  <dimension ref="A1:U111"/>
  <sheetViews>
    <sheetView rightToLeft="1" view="pageBreakPreview" topLeftCell="A61" zoomScaleNormal="100" zoomScaleSheetLayoutView="100" workbookViewId="0">
      <selection activeCell="N21" sqref="N21"/>
    </sheetView>
  </sheetViews>
  <sheetFormatPr defaultRowHeight="18.75" x14ac:dyDescent="0.45"/>
  <cols>
    <col min="1" max="1" width="15" style="44" customWidth="1"/>
    <col min="2" max="2" width="9.140625" style="44"/>
    <col min="3" max="4" width="10" style="44" customWidth="1"/>
    <col min="5" max="5" width="9.42578125" style="44" customWidth="1"/>
    <col min="6" max="6" width="10" style="44" customWidth="1"/>
    <col min="7" max="7" width="11.28515625" style="44" customWidth="1"/>
    <col min="8" max="8" width="10.42578125" style="44" customWidth="1"/>
    <col min="9" max="9" width="11.85546875" style="44" customWidth="1"/>
    <col min="10" max="10" width="10.7109375" style="44" customWidth="1"/>
    <col min="11" max="11" width="12.85546875" style="44" customWidth="1"/>
    <col min="12" max="16384" width="9.140625" style="44"/>
  </cols>
  <sheetData>
    <row r="1" spans="1:21" ht="24.75" thickBot="1" x14ac:dyDescent="0.65">
      <c r="A1" s="131" t="s">
        <v>129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61"/>
    </row>
    <row r="2" spans="1:21" ht="24.75" thickBot="1" x14ac:dyDescent="0.5">
      <c r="A2" s="128" t="s">
        <v>3</v>
      </c>
      <c r="B2" s="130" t="s">
        <v>24</v>
      </c>
      <c r="C2" s="130" t="s">
        <v>28</v>
      </c>
      <c r="D2" s="130" t="s">
        <v>27</v>
      </c>
      <c r="E2" s="130" t="s">
        <v>25</v>
      </c>
      <c r="F2" s="130" t="s">
        <v>26</v>
      </c>
      <c r="G2" s="130" t="s">
        <v>29</v>
      </c>
      <c r="H2" s="136" t="s">
        <v>30</v>
      </c>
      <c r="I2" s="136"/>
      <c r="J2" s="136"/>
      <c r="K2" s="128" t="s">
        <v>4</v>
      </c>
      <c r="L2" s="61"/>
    </row>
    <row r="3" spans="1:21" ht="21.75" customHeight="1" thickBot="1" x14ac:dyDescent="0.5">
      <c r="A3" s="128"/>
      <c r="B3" s="130"/>
      <c r="C3" s="130"/>
      <c r="D3" s="130"/>
      <c r="E3" s="130"/>
      <c r="F3" s="130"/>
      <c r="G3" s="130"/>
      <c r="H3" s="57" t="s">
        <v>31</v>
      </c>
      <c r="I3" s="57" t="s">
        <v>32</v>
      </c>
      <c r="J3" s="57" t="s">
        <v>2</v>
      </c>
      <c r="K3" s="128"/>
    </row>
    <row r="4" spans="1:21" ht="21.75" customHeight="1" thickBot="1" x14ac:dyDescent="0.5">
      <c r="A4" s="52">
        <v>1359</v>
      </c>
      <c r="B4" s="55">
        <v>21117</v>
      </c>
      <c r="C4" s="56">
        <v>4193</v>
      </c>
      <c r="D4" s="55">
        <v>0</v>
      </c>
      <c r="E4" s="56">
        <v>0</v>
      </c>
      <c r="F4" s="55">
        <v>0</v>
      </c>
      <c r="G4" s="56">
        <v>480</v>
      </c>
      <c r="H4" s="55">
        <v>19933</v>
      </c>
      <c r="I4" s="56">
        <v>117144</v>
      </c>
      <c r="J4" s="55">
        <f t="shared" ref="J4:J62" si="0">I4+H4</f>
        <v>137077</v>
      </c>
      <c r="K4" s="56">
        <f t="shared" ref="K4:K73" si="1">J4+G4+F4+E4+D4+C4+B4</f>
        <v>162867</v>
      </c>
      <c r="L4" s="4"/>
    </row>
    <row r="5" spans="1:21" ht="21.75" customHeight="1" thickBot="1" x14ac:dyDescent="0.5">
      <c r="A5" s="52">
        <v>1360</v>
      </c>
      <c r="B5" s="55">
        <v>20201</v>
      </c>
      <c r="C5" s="56">
        <v>5534</v>
      </c>
      <c r="D5" s="55">
        <v>0</v>
      </c>
      <c r="E5" s="56">
        <v>0</v>
      </c>
      <c r="F5" s="55">
        <v>0</v>
      </c>
      <c r="G5" s="56">
        <v>424</v>
      </c>
      <c r="H5" s="55">
        <v>20321</v>
      </c>
      <c r="I5" s="56">
        <v>115634</v>
      </c>
      <c r="J5" s="55">
        <f>I5+H5</f>
        <v>135955</v>
      </c>
      <c r="K5" s="56">
        <f>J5+G5+F5+E5+D5+C5+B5</f>
        <v>162114</v>
      </c>
      <c r="L5" s="4">
        <f>B5/B4</f>
        <v>0.95662262632002648</v>
      </c>
      <c r="M5" s="4">
        <f t="shared" ref="M5:U14" si="2">C5/C4</f>
        <v>1.3198187455282613</v>
      </c>
      <c r="N5" s="4" t="e">
        <f t="shared" si="2"/>
        <v>#DIV/0!</v>
      </c>
      <c r="O5" s="4" t="e">
        <f t="shared" si="2"/>
        <v>#DIV/0!</v>
      </c>
      <c r="P5" s="4" t="e">
        <f t="shared" si="2"/>
        <v>#DIV/0!</v>
      </c>
      <c r="Q5" s="4">
        <f t="shared" si="2"/>
        <v>0.8833333333333333</v>
      </c>
      <c r="R5" s="4">
        <f t="shared" si="2"/>
        <v>1.0194652084483018</v>
      </c>
      <c r="S5" s="4">
        <f t="shared" si="2"/>
        <v>0.98710988185481119</v>
      </c>
      <c r="T5" s="4">
        <f t="shared" si="2"/>
        <v>0.99181481940806993</v>
      </c>
      <c r="U5" s="4">
        <f t="shared" si="2"/>
        <v>0.99537659562710679</v>
      </c>
    </row>
    <row r="6" spans="1:21" ht="21.75" customHeight="1" thickBot="1" x14ac:dyDescent="0.5">
      <c r="A6" s="52">
        <v>1361</v>
      </c>
      <c r="B6" s="55">
        <v>17531</v>
      </c>
      <c r="C6" s="56">
        <v>6392</v>
      </c>
      <c r="D6" s="55">
        <v>0</v>
      </c>
      <c r="E6" s="56">
        <v>0</v>
      </c>
      <c r="F6" s="55">
        <v>0</v>
      </c>
      <c r="G6" s="56">
        <v>596</v>
      </c>
      <c r="H6" s="55">
        <v>23614</v>
      </c>
      <c r="I6" s="56">
        <v>109956</v>
      </c>
      <c r="J6" s="55">
        <f t="shared" si="0"/>
        <v>133570</v>
      </c>
      <c r="K6" s="56">
        <f t="shared" si="1"/>
        <v>158089</v>
      </c>
      <c r="L6" s="4">
        <f t="shared" ref="L6:L14" si="3">B6/B5</f>
        <v>0.8678283253304292</v>
      </c>
      <c r="M6" s="4">
        <f t="shared" si="2"/>
        <v>1.1550415612576799</v>
      </c>
      <c r="N6" s="4" t="e">
        <f t="shared" si="2"/>
        <v>#DIV/0!</v>
      </c>
      <c r="O6" s="4" t="e">
        <f t="shared" si="2"/>
        <v>#DIV/0!</v>
      </c>
      <c r="P6" s="4" t="e">
        <f t="shared" si="2"/>
        <v>#DIV/0!</v>
      </c>
      <c r="Q6" s="4">
        <f t="shared" si="2"/>
        <v>1.4056603773584906</v>
      </c>
      <c r="R6" s="4">
        <f t="shared" si="2"/>
        <v>1.1620491117563112</v>
      </c>
      <c r="S6" s="4">
        <f t="shared" si="2"/>
        <v>0.95089679506027636</v>
      </c>
      <c r="T6" s="4">
        <f t="shared" si="2"/>
        <v>0.98245743076753334</v>
      </c>
      <c r="U6" s="4">
        <f t="shared" si="2"/>
        <v>0.97517179268909537</v>
      </c>
    </row>
    <row r="7" spans="1:21" ht="21.75" customHeight="1" thickBot="1" x14ac:dyDescent="0.5">
      <c r="A7" s="52">
        <v>1362</v>
      </c>
      <c r="B7" s="55">
        <v>17033</v>
      </c>
      <c r="C7" s="56">
        <v>6981</v>
      </c>
      <c r="D7" s="55">
        <v>0</v>
      </c>
      <c r="E7" s="56">
        <v>0</v>
      </c>
      <c r="F7" s="55">
        <v>0</v>
      </c>
      <c r="G7" s="56">
        <v>753</v>
      </c>
      <c r="H7" s="55">
        <v>26421</v>
      </c>
      <c r="I7" s="56">
        <v>127081</v>
      </c>
      <c r="J7" s="55">
        <f t="shared" si="0"/>
        <v>153502</v>
      </c>
      <c r="K7" s="56">
        <f t="shared" si="1"/>
        <v>178269</v>
      </c>
      <c r="L7" s="4">
        <f t="shared" si="3"/>
        <v>0.97159317779932686</v>
      </c>
      <c r="M7" s="4">
        <f t="shared" si="2"/>
        <v>1.0921464330413015</v>
      </c>
      <c r="N7" s="4" t="e">
        <f t="shared" si="2"/>
        <v>#DIV/0!</v>
      </c>
      <c r="O7" s="4" t="e">
        <f t="shared" si="2"/>
        <v>#DIV/0!</v>
      </c>
      <c r="P7" s="4" t="e">
        <f t="shared" si="2"/>
        <v>#DIV/0!</v>
      </c>
      <c r="Q7" s="4">
        <f t="shared" si="2"/>
        <v>1.2634228187919463</v>
      </c>
      <c r="R7" s="4">
        <f t="shared" si="2"/>
        <v>1.1188701617684425</v>
      </c>
      <c r="S7" s="4">
        <f t="shared" si="2"/>
        <v>1.1557441158281494</v>
      </c>
      <c r="T7" s="4">
        <f t="shared" si="2"/>
        <v>1.1492251254024106</v>
      </c>
      <c r="U7" s="4">
        <f t="shared" si="2"/>
        <v>1.127649615090234</v>
      </c>
    </row>
    <row r="8" spans="1:21" ht="21.75" customHeight="1" thickBot="1" x14ac:dyDescent="0.5">
      <c r="A8" s="52">
        <v>1363</v>
      </c>
      <c r="B8" s="55">
        <v>14820</v>
      </c>
      <c r="C8" s="56">
        <v>7531</v>
      </c>
      <c r="D8" s="55">
        <v>0</v>
      </c>
      <c r="E8" s="56">
        <v>0</v>
      </c>
      <c r="F8" s="55">
        <v>0</v>
      </c>
      <c r="G8" s="56">
        <v>643</v>
      </c>
      <c r="H8" s="55">
        <v>26717</v>
      </c>
      <c r="I8" s="56">
        <v>148940</v>
      </c>
      <c r="J8" s="55">
        <f t="shared" si="0"/>
        <v>175657</v>
      </c>
      <c r="K8" s="56">
        <f t="shared" si="1"/>
        <v>198651</v>
      </c>
      <c r="L8" s="4">
        <f t="shared" si="3"/>
        <v>0.87007573533728644</v>
      </c>
      <c r="M8" s="4">
        <f t="shared" si="2"/>
        <v>1.0787852743160005</v>
      </c>
      <c r="N8" s="4" t="e">
        <f t="shared" si="2"/>
        <v>#DIV/0!</v>
      </c>
      <c r="O8" s="4" t="e">
        <f t="shared" si="2"/>
        <v>#DIV/0!</v>
      </c>
      <c r="P8" s="4" t="e">
        <f t="shared" si="2"/>
        <v>#DIV/0!</v>
      </c>
      <c r="Q8" s="4">
        <f t="shared" si="2"/>
        <v>0.85391766268260294</v>
      </c>
      <c r="R8" s="4">
        <f t="shared" si="2"/>
        <v>1.0112032095681465</v>
      </c>
      <c r="S8" s="4">
        <f t="shared" si="2"/>
        <v>1.1720084040887309</v>
      </c>
      <c r="T8" s="4">
        <f t="shared" si="2"/>
        <v>1.1443303670310485</v>
      </c>
      <c r="U8" s="4">
        <f t="shared" si="2"/>
        <v>1.1143328340878111</v>
      </c>
    </row>
    <row r="9" spans="1:21" ht="21.75" customHeight="1" thickBot="1" x14ac:dyDescent="0.5">
      <c r="A9" s="52">
        <v>1364</v>
      </c>
      <c r="B9" s="55">
        <v>15882</v>
      </c>
      <c r="C9" s="56">
        <v>7744</v>
      </c>
      <c r="D9" s="55">
        <v>0</v>
      </c>
      <c r="E9" s="56">
        <v>0</v>
      </c>
      <c r="F9" s="55">
        <v>0</v>
      </c>
      <c r="G9" s="56">
        <v>656</v>
      </c>
      <c r="H9" s="55">
        <v>26601</v>
      </c>
      <c r="I9" s="56">
        <v>159290</v>
      </c>
      <c r="J9" s="55">
        <f t="shared" si="0"/>
        <v>185891</v>
      </c>
      <c r="K9" s="56">
        <f t="shared" si="1"/>
        <v>210173</v>
      </c>
      <c r="L9" s="4">
        <f t="shared" si="3"/>
        <v>1.07165991902834</v>
      </c>
      <c r="M9" s="4">
        <f t="shared" si="2"/>
        <v>1.0282830965343248</v>
      </c>
      <c r="N9" s="4" t="e">
        <f t="shared" si="2"/>
        <v>#DIV/0!</v>
      </c>
      <c r="O9" s="4" t="e">
        <f t="shared" si="2"/>
        <v>#DIV/0!</v>
      </c>
      <c r="P9" s="4" t="e">
        <f t="shared" si="2"/>
        <v>#DIV/0!</v>
      </c>
      <c r="Q9" s="4">
        <f t="shared" si="2"/>
        <v>1.0202177293934682</v>
      </c>
      <c r="R9" s="4">
        <f t="shared" si="2"/>
        <v>0.99565819515664189</v>
      </c>
      <c r="S9" s="4">
        <f t="shared" si="2"/>
        <v>1.0694910702296228</v>
      </c>
      <c r="T9" s="4">
        <f t="shared" si="2"/>
        <v>1.0582612705442993</v>
      </c>
      <c r="U9" s="4">
        <f t="shared" si="2"/>
        <v>1.0580012182168728</v>
      </c>
    </row>
    <row r="10" spans="1:21" ht="21.75" customHeight="1" thickBot="1" x14ac:dyDescent="0.5">
      <c r="A10" s="52">
        <v>1365</v>
      </c>
      <c r="B10" s="55">
        <v>15923</v>
      </c>
      <c r="C10" s="56">
        <v>7224</v>
      </c>
      <c r="D10" s="55">
        <v>0</v>
      </c>
      <c r="E10" s="56">
        <v>0</v>
      </c>
      <c r="F10" s="55">
        <v>0</v>
      </c>
      <c r="G10" s="56">
        <v>619</v>
      </c>
      <c r="H10" s="55">
        <v>24257</v>
      </c>
      <c r="I10" s="56">
        <v>159384</v>
      </c>
      <c r="J10" s="55">
        <f t="shared" si="0"/>
        <v>183641</v>
      </c>
      <c r="K10" s="56">
        <f t="shared" si="1"/>
        <v>207407</v>
      </c>
      <c r="L10" s="4">
        <f t="shared" si="3"/>
        <v>1.0025815388490114</v>
      </c>
      <c r="M10" s="4">
        <f t="shared" si="2"/>
        <v>0.93285123966942152</v>
      </c>
      <c r="N10" s="4" t="e">
        <f t="shared" si="2"/>
        <v>#DIV/0!</v>
      </c>
      <c r="O10" s="4" t="e">
        <f t="shared" si="2"/>
        <v>#DIV/0!</v>
      </c>
      <c r="P10" s="4" t="e">
        <f t="shared" si="2"/>
        <v>#DIV/0!</v>
      </c>
      <c r="Q10" s="4">
        <f t="shared" si="2"/>
        <v>0.94359756097560976</v>
      </c>
      <c r="R10" s="4">
        <f t="shared" si="2"/>
        <v>0.91188301191684518</v>
      </c>
      <c r="S10" s="4">
        <f t="shared" si="2"/>
        <v>1.000590118651516</v>
      </c>
      <c r="T10" s="4">
        <f t="shared" si="2"/>
        <v>0.98789613267990384</v>
      </c>
      <c r="U10" s="4">
        <f t="shared" si="2"/>
        <v>0.98683941324527891</v>
      </c>
    </row>
    <row r="11" spans="1:21" ht="21.75" customHeight="1" thickBot="1" x14ac:dyDescent="0.5">
      <c r="A11" s="52">
        <v>1366</v>
      </c>
      <c r="B11" s="55">
        <v>16320</v>
      </c>
      <c r="C11" s="56">
        <v>6579</v>
      </c>
      <c r="D11" s="55">
        <v>0</v>
      </c>
      <c r="E11" s="56">
        <v>0</v>
      </c>
      <c r="F11" s="55">
        <v>0</v>
      </c>
      <c r="G11" s="56">
        <v>576</v>
      </c>
      <c r="H11" s="55">
        <v>21993</v>
      </c>
      <c r="I11" s="56">
        <v>146530</v>
      </c>
      <c r="J11" s="55">
        <f t="shared" si="0"/>
        <v>168523</v>
      </c>
      <c r="K11" s="56">
        <f t="shared" si="1"/>
        <v>191998</v>
      </c>
      <c r="L11" s="4">
        <f t="shared" si="3"/>
        <v>1.0249324875965584</v>
      </c>
      <c r="M11" s="4">
        <f t="shared" si="2"/>
        <v>0.9107142857142857</v>
      </c>
      <c r="N11" s="4" t="e">
        <f t="shared" si="2"/>
        <v>#DIV/0!</v>
      </c>
      <c r="O11" s="4" t="e">
        <f t="shared" si="2"/>
        <v>#DIV/0!</v>
      </c>
      <c r="P11" s="4" t="e">
        <f t="shared" si="2"/>
        <v>#DIV/0!</v>
      </c>
      <c r="Q11" s="4">
        <f t="shared" si="2"/>
        <v>0.93053311793214866</v>
      </c>
      <c r="R11" s="4">
        <f t="shared" si="2"/>
        <v>0.90666611699715549</v>
      </c>
      <c r="S11" s="4">
        <f t="shared" si="2"/>
        <v>0.91935200522009741</v>
      </c>
      <c r="T11" s="4">
        <f t="shared" si="2"/>
        <v>0.91767633589448983</v>
      </c>
      <c r="U11" s="4">
        <f t="shared" si="2"/>
        <v>0.92570646120912026</v>
      </c>
    </row>
    <row r="12" spans="1:21" ht="21.75" customHeight="1" thickBot="1" x14ac:dyDescent="0.5">
      <c r="A12" s="52">
        <v>1367</v>
      </c>
      <c r="B12" s="55">
        <v>18728</v>
      </c>
      <c r="C12" s="56">
        <v>6476</v>
      </c>
      <c r="D12" s="55">
        <v>0</v>
      </c>
      <c r="E12" s="56">
        <v>0</v>
      </c>
      <c r="F12" s="55">
        <v>0</v>
      </c>
      <c r="G12" s="56">
        <v>792</v>
      </c>
      <c r="H12" s="55">
        <v>21864</v>
      </c>
      <c r="I12" s="56">
        <v>149072</v>
      </c>
      <c r="J12" s="55">
        <f t="shared" si="0"/>
        <v>170936</v>
      </c>
      <c r="K12" s="56">
        <f t="shared" si="1"/>
        <v>196932</v>
      </c>
      <c r="L12" s="4">
        <f t="shared" si="3"/>
        <v>1.1475490196078431</v>
      </c>
      <c r="M12" s="4">
        <f t="shared" si="2"/>
        <v>0.98434412524699799</v>
      </c>
      <c r="N12" s="4" t="e">
        <f t="shared" si="2"/>
        <v>#DIV/0!</v>
      </c>
      <c r="O12" s="4" t="e">
        <f t="shared" si="2"/>
        <v>#DIV/0!</v>
      </c>
      <c r="P12" s="4" t="e">
        <f t="shared" si="2"/>
        <v>#DIV/0!</v>
      </c>
      <c r="Q12" s="4">
        <f t="shared" si="2"/>
        <v>1.375</v>
      </c>
      <c r="R12" s="4">
        <f t="shared" si="2"/>
        <v>0.99413449734006276</v>
      </c>
      <c r="S12" s="4">
        <f t="shared" si="2"/>
        <v>1.0173479833481198</v>
      </c>
      <c r="T12" s="4">
        <f t="shared" si="2"/>
        <v>1.0143185203206684</v>
      </c>
      <c r="U12" s="4">
        <f t="shared" si="2"/>
        <v>1.0256981843560871</v>
      </c>
    </row>
    <row r="13" spans="1:21" ht="21.75" customHeight="1" thickBot="1" x14ac:dyDescent="0.5">
      <c r="A13" s="52">
        <v>1368</v>
      </c>
      <c r="B13" s="55">
        <v>18501</v>
      </c>
      <c r="C13" s="56">
        <v>6718</v>
      </c>
      <c r="D13" s="55">
        <v>0</v>
      </c>
      <c r="E13" s="56">
        <v>0</v>
      </c>
      <c r="F13" s="55">
        <v>0</v>
      </c>
      <c r="G13" s="56">
        <v>842</v>
      </c>
      <c r="H13" s="55">
        <v>22627</v>
      </c>
      <c r="I13" s="56">
        <v>153223</v>
      </c>
      <c r="J13" s="55">
        <f t="shared" si="0"/>
        <v>175850</v>
      </c>
      <c r="K13" s="56">
        <f t="shared" si="1"/>
        <v>201911</v>
      </c>
      <c r="L13" s="4">
        <f t="shared" si="3"/>
        <v>0.98787911149081586</v>
      </c>
      <c r="M13" s="4">
        <f t="shared" si="2"/>
        <v>1.0373687461395924</v>
      </c>
      <c r="N13" s="4" t="e">
        <f t="shared" si="2"/>
        <v>#DIV/0!</v>
      </c>
      <c r="O13" s="4" t="e">
        <f t="shared" si="2"/>
        <v>#DIV/0!</v>
      </c>
      <c r="P13" s="4" t="e">
        <f t="shared" si="2"/>
        <v>#DIV/0!</v>
      </c>
      <c r="Q13" s="4">
        <f t="shared" si="2"/>
        <v>1.0631313131313131</v>
      </c>
      <c r="R13" s="4">
        <f t="shared" si="2"/>
        <v>1.0348975484815222</v>
      </c>
      <c r="S13" s="4">
        <f t="shared" si="2"/>
        <v>1.0278456048084148</v>
      </c>
      <c r="T13" s="4">
        <f t="shared" si="2"/>
        <v>1.0287476014414751</v>
      </c>
      <c r="U13" s="4">
        <f t="shared" si="2"/>
        <v>1.0252828387463693</v>
      </c>
    </row>
    <row r="14" spans="1:21" ht="21.75" customHeight="1" thickBot="1" x14ac:dyDescent="0.5">
      <c r="A14" s="52">
        <v>1369</v>
      </c>
      <c r="B14" s="55">
        <v>18221</v>
      </c>
      <c r="C14" s="56">
        <v>7049</v>
      </c>
      <c r="D14" s="55">
        <v>0</v>
      </c>
      <c r="E14" s="56">
        <v>0</v>
      </c>
      <c r="F14" s="55">
        <v>0</v>
      </c>
      <c r="G14" s="56">
        <v>1027</v>
      </c>
      <c r="H14" s="55">
        <v>22948</v>
      </c>
      <c r="I14" s="56">
        <v>148603</v>
      </c>
      <c r="J14" s="55">
        <f t="shared" si="0"/>
        <v>171551</v>
      </c>
      <c r="K14" s="56">
        <f t="shared" si="1"/>
        <v>197848</v>
      </c>
      <c r="L14" s="4">
        <f t="shared" si="3"/>
        <v>0.98486568293605747</v>
      </c>
      <c r="M14" s="4">
        <f t="shared" si="2"/>
        <v>1.0492706162548378</v>
      </c>
      <c r="N14" s="4" t="e">
        <f t="shared" si="2"/>
        <v>#DIV/0!</v>
      </c>
      <c r="O14" s="4" t="e">
        <f t="shared" si="2"/>
        <v>#DIV/0!</v>
      </c>
      <c r="P14" s="4" t="e">
        <f t="shared" si="2"/>
        <v>#DIV/0!</v>
      </c>
      <c r="Q14" s="4">
        <f t="shared" si="2"/>
        <v>1.2197149643705463</v>
      </c>
      <c r="R14" s="4">
        <f t="shared" si="2"/>
        <v>1.0141865912405532</v>
      </c>
      <c r="S14" s="4">
        <f t="shared" si="2"/>
        <v>0.96984786879254425</v>
      </c>
      <c r="T14" s="4">
        <f t="shared" si="2"/>
        <v>0.97555302814899059</v>
      </c>
      <c r="U14" s="4">
        <f t="shared" si="2"/>
        <v>0.97987727265973623</v>
      </c>
    </row>
    <row r="15" spans="1:21" s="1" customFormat="1" ht="21.75" customHeight="1" thickBot="1" x14ac:dyDescent="0.6">
      <c r="A15" s="25" t="s">
        <v>76</v>
      </c>
      <c r="B15" s="69">
        <f>GEOMEAN(L5:L14)-1</f>
        <v>-1.4642109134935466E-2</v>
      </c>
      <c r="C15" s="69">
        <f>GEOMEAN(M5:M14)-1</f>
        <v>5.3319840777595218E-2</v>
      </c>
      <c r="D15" s="69">
        <v>0</v>
      </c>
      <c r="E15" s="69">
        <v>0</v>
      </c>
      <c r="F15" s="69">
        <v>0</v>
      </c>
      <c r="G15" s="69">
        <f>GEOMEAN(Q6:Q14)-1</f>
        <v>0.103289280345082</v>
      </c>
      <c r="H15" s="69">
        <f>GEOMEAN(R6:R14)-1</f>
        <v>1.360009037017984E-2</v>
      </c>
      <c r="I15" s="69">
        <f>GEOMEAN(S6:S14)-1</f>
        <v>2.8264091315487683E-2</v>
      </c>
      <c r="J15" s="69">
        <f>GEOMEAN(T6:T14)-1</f>
        <v>2.6176365076733044E-2</v>
      </c>
      <c r="K15" s="69">
        <f>GEOMEAN(U6:U14)-1</f>
        <v>2.2380009536450141E-2</v>
      </c>
    </row>
    <row r="16" spans="1:21" s="1" customFormat="1" ht="21.75" customHeight="1" x14ac:dyDescent="0.55000000000000004">
      <c r="A16" s="87"/>
      <c r="B16" s="87"/>
      <c r="C16" s="87"/>
      <c r="D16" s="90"/>
      <c r="E16" s="4"/>
    </row>
    <row r="17" spans="1:21" s="1" customFormat="1" ht="9" customHeight="1" x14ac:dyDescent="0.55000000000000004">
      <c r="A17" s="87"/>
      <c r="B17" s="87"/>
      <c r="C17" s="87"/>
      <c r="D17" s="90"/>
      <c r="E17" s="4"/>
    </row>
    <row r="18" spans="1:21" s="1" customFormat="1" ht="21.75" customHeight="1" x14ac:dyDescent="0.55000000000000004">
      <c r="A18" s="87"/>
      <c r="B18" s="87"/>
      <c r="C18" s="87"/>
      <c r="D18" s="87"/>
      <c r="E18" s="87"/>
      <c r="F18" s="87"/>
    </row>
    <row r="19" spans="1:21" s="1" customFormat="1" ht="21" x14ac:dyDescent="0.55000000000000004">
      <c r="A19" s="87"/>
      <c r="B19" s="87"/>
      <c r="C19" s="87"/>
      <c r="D19" s="87"/>
      <c r="E19" s="87"/>
      <c r="F19" s="87"/>
    </row>
    <row r="20" spans="1:21" s="1" customFormat="1" ht="21" x14ac:dyDescent="0.55000000000000004">
      <c r="A20" s="87"/>
      <c r="B20" s="87"/>
      <c r="C20" s="87"/>
      <c r="D20" s="87"/>
      <c r="E20" s="87"/>
      <c r="F20" s="87"/>
    </row>
    <row r="21" spans="1:21" ht="21.75" customHeight="1" thickBot="1" x14ac:dyDescent="0.5">
      <c r="A21" s="123" t="s">
        <v>130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09"/>
      <c r="L21" s="61"/>
    </row>
    <row r="22" spans="1:21" ht="21.75" customHeight="1" thickBot="1" x14ac:dyDescent="0.5">
      <c r="A22" s="128" t="s">
        <v>3</v>
      </c>
      <c r="B22" s="130" t="s">
        <v>24</v>
      </c>
      <c r="C22" s="130" t="s">
        <v>28</v>
      </c>
      <c r="D22" s="130" t="s">
        <v>27</v>
      </c>
      <c r="E22" s="130" t="s">
        <v>25</v>
      </c>
      <c r="F22" s="130" t="s">
        <v>26</v>
      </c>
      <c r="G22" s="130" t="s">
        <v>29</v>
      </c>
      <c r="H22" s="136" t="s">
        <v>30</v>
      </c>
      <c r="I22" s="136"/>
      <c r="J22" s="136"/>
      <c r="K22" s="128" t="s">
        <v>4</v>
      </c>
      <c r="L22" s="61"/>
    </row>
    <row r="23" spans="1:21" ht="21.75" customHeight="1" thickBot="1" x14ac:dyDescent="0.5">
      <c r="A23" s="128"/>
      <c r="B23" s="130"/>
      <c r="C23" s="130"/>
      <c r="D23" s="130"/>
      <c r="E23" s="130"/>
      <c r="F23" s="130"/>
      <c r="G23" s="130"/>
      <c r="H23" s="57" t="s">
        <v>31</v>
      </c>
      <c r="I23" s="57" t="s">
        <v>32</v>
      </c>
      <c r="J23" s="57" t="s">
        <v>2</v>
      </c>
      <c r="K23" s="128"/>
    </row>
    <row r="24" spans="1:21" ht="21.75" customHeight="1" thickBot="1" x14ac:dyDescent="0.5">
      <c r="A24" s="52">
        <v>1370</v>
      </c>
      <c r="B24" s="55">
        <v>18992</v>
      </c>
      <c r="C24" s="56">
        <v>6886</v>
      </c>
      <c r="D24" s="55">
        <v>0</v>
      </c>
      <c r="E24" s="56">
        <v>0</v>
      </c>
      <c r="F24" s="55">
        <v>0</v>
      </c>
      <c r="G24" s="56">
        <v>1075</v>
      </c>
      <c r="H24" s="55">
        <v>22716</v>
      </c>
      <c r="I24" s="56">
        <v>148671</v>
      </c>
      <c r="J24" s="55">
        <f t="shared" si="0"/>
        <v>171387</v>
      </c>
      <c r="K24" s="56">
        <f t="shared" si="1"/>
        <v>198340</v>
      </c>
      <c r="L24" s="4">
        <f>B24/B14</f>
        <v>1.0423138137314087</v>
      </c>
      <c r="M24" s="4">
        <f t="shared" ref="M24:U24" si="4">C24/C14</f>
        <v>0.97687615264576533</v>
      </c>
      <c r="N24" s="4" t="e">
        <f t="shared" si="4"/>
        <v>#DIV/0!</v>
      </c>
      <c r="O24" s="4" t="e">
        <f t="shared" si="4"/>
        <v>#DIV/0!</v>
      </c>
      <c r="P24" s="4" t="e">
        <f t="shared" si="4"/>
        <v>#DIV/0!</v>
      </c>
      <c r="Q24" s="4">
        <f t="shared" si="4"/>
        <v>1.0467380720545278</v>
      </c>
      <c r="R24" s="4">
        <f t="shared" si="4"/>
        <v>0.98989018650862826</v>
      </c>
      <c r="S24" s="4">
        <f t="shared" si="4"/>
        <v>1.0004575950687402</v>
      </c>
      <c r="T24" s="4">
        <f t="shared" si="4"/>
        <v>0.99904401606519344</v>
      </c>
      <c r="U24" s="4">
        <f t="shared" si="4"/>
        <v>1.0024867575108163</v>
      </c>
    </row>
    <row r="25" spans="1:21" ht="21.75" customHeight="1" thickBot="1" x14ac:dyDescent="0.5">
      <c r="A25" s="52">
        <v>1371</v>
      </c>
      <c r="B25" s="55">
        <v>17762</v>
      </c>
      <c r="C25" s="56">
        <v>7063</v>
      </c>
      <c r="D25" s="55">
        <v>0</v>
      </c>
      <c r="E25" s="56">
        <v>0</v>
      </c>
      <c r="F25" s="55">
        <v>0</v>
      </c>
      <c r="G25" s="56">
        <v>1057</v>
      </c>
      <c r="H25" s="55">
        <v>20067</v>
      </c>
      <c r="I25" s="56">
        <v>139574</v>
      </c>
      <c r="J25" s="55">
        <f t="shared" si="0"/>
        <v>159641</v>
      </c>
      <c r="K25" s="56">
        <f t="shared" si="1"/>
        <v>185523</v>
      </c>
      <c r="L25" s="4">
        <f t="shared" ref="L25:U33" si="5">B25/B24</f>
        <v>0.93523588879528219</v>
      </c>
      <c r="M25" s="4">
        <f t="shared" si="5"/>
        <v>1.0257043276212605</v>
      </c>
      <c r="N25" s="4" t="e">
        <f t="shared" si="5"/>
        <v>#DIV/0!</v>
      </c>
      <c r="O25" s="4" t="e">
        <f t="shared" si="5"/>
        <v>#DIV/0!</v>
      </c>
      <c r="P25" s="4" t="e">
        <f t="shared" si="5"/>
        <v>#DIV/0!</v>
      </c>
      <c r="Q25" s="4">
        <f t="shared" si="5"/>
        <v>0.98325581395348838</v>
      </c>
      <c r="R25" s="4">
        <f t="shared" si="5"/>
        <v>0.88338615953512944</v>
      </c>
      <c r="S25" s="4">
        <f t="shared" si="5"/>
        <v>0.93881120057038692</v>
      </c>
      <c r="T25" s="4">
        <f t="shared" si="5"/>
        <v>0.93146504694054977</v>
      </c>
      <c r="U25" s="4">
        <f t="shared" si="5"/>
        <v>0.93537864273469795</v>
      </c>
    </row>
    <row r="26" spans="1:21" ht="21.75" customHeight="1" thickBot="1" x14ac:dyDescent="0.5">
      <c r="A26" s="52">
        <v>1372</v>
      </c>
      <c r="B26" s="55">
        <v>20972</v>
      </c>
      <c r="C26" s="56">
        <v>7600</v>
      </c>
      <c r="D26" s="55">
        <v>0</v>
      </c>
      <c r="E26" s="56">
        <v>0</v>
      </c>
      <c r="F26" s="55">
        <v>0</v>
      </c>
      <c r="G26" s="56">
        <v>1170</v>
      </c>
      <c r="H26" s="55">
        <v>18328</v>
      </c>
      <c r="I26" s="56">
        <v>153993</v>
      </c>
      <c r="J26" s="55">
        <f t="shared" si="0"/>
        <v>172321</v>
      </c>
      <c r="K26" s="56">
        <f t="shared" si="1"/>
        <v>202063</v>
      </c>
      <c r="L26" s="4">
        <f t="shared" si="5"/>
        <v>1.1807228915662651</v>
      </c>
      <c r="M26" s="4">
        <f t="shared" si="5"/>
        <v>1.0760300155741187</v>
      </c>
      <c r="N26" s="4" t="e">
        <f t="shared" si="5"/>
        <v>#DIV/0!</v>
      </c>
      <c r="O26" s="4" t="e">
        <f t="shared" si="5"/>
        <v>#DIV/0!</v>
      </c>
      <c r="P26" s="4" t="e">
        <f t="shared" si="5"/>
        <v>#DIV/0!</v>
      </c>
      <c r="Q26" s="4">
        <f t="shared" si="5"/>
        <v>1.1069063386944182</v>
      </c>
      <c r="R26" s="4">
        <f t="shared" si="5"/>
        <v>0.91334030996162852</v>
      </c>
      <c r="S26" s="4">
        <f t="shared" si="5"/>
        <v>1.1033072062131917</v>
      </c>
      <c r="T26" s="4">
        <f t="shared" si="5"/>
        <v>1.0794282170620328</v>
      </c>
      <c r="U26" s="4">
        <f t="shared" si="5"/>
        <v>1.0891533664289603</v>
      </c>
    </row>
    <row r="27" spans="1:21" ht="21.75" customHeight="1" thickBot="1" x14ac:dyDescent="0.5">
      <c r="A27" s="52">
        <v>1373</v>
      </c>
      <c r="B27" s="55">
        <v>24044</v>
      </c>
      <c r="C27" s="56">
        <v>8203</v>
      </c>
      <c r="D27" s="55">
        <v>0</v>
      </c>
      <c r="E27" s="56">
        <v>0</v>
      </c>
      <c r="F27" s="55">
        <v>0</v>
      </c>
      <c r="G27" s="56">
        <v>1225</v>
      </c>
      <c r="H27" s="55">
        <v>18752</v>
      </c>
      <c r="I27" s="56">
        <v>156701</v>
      </c>
      <c r="J27" s="55">
        <f t="shared" si="0"/>
        <v>175453</v>
      </c>
      <c r="K27" s="56">
        <f t="shared" si="1"/>
        <v>208925</v>
      </c>
      <c r="L27" s="4">
        <f t="shared" si="5"/>
        <v>1.1464810223154682</v>
      </c>
      <c r="M27" s="4">
        <f t="shared" si="5"/>
        <v>1.079342105263158</v>
      </c>
      <c r="N27" s="4" t="e">
        <f t="shared" si="5"/>
        <v>#DIV/0!</v>
      </c>
      <c r="O27" s="4" t="e">
        <f t="shared" si="5"/>
        <v>#DIV/0!</v>
      </c>
      <c r="P27" s="4" t="e">
        <f t="shared" si="5"/>
        <v>#DIV/0!</v>
      </c>
      <c r="Q27" s="4">
        <f t="shared" si="5"/>
        <v>1.0470085470085471</v>
      </c>
      <c r="R27" s="4">
        <f t="shared" si="5"/>
        <v>1.0231340026189437</v>
      </c>
      <c r="S27" s="4">
        <f t="shared" si="5"/>
        <v>1.0175852149123661</v>
      </c>
      <c r="T27" s="4">
        <f t="shared" si="5"/>
        <v>1.0181753819905874</v>
      </c>
      <c r="U27" s="4">
        <f t="shared" si="5"/>
        <v>1.033959705636361</v>
      </c>
    </row>
    <row r="28" spans="1:21" ht="21.75" customHeight="1" thickBot="1" x14ac:dyDescent="0.5">
      <c r="A28" s="52">
        <v>1374</v>
      </c>
      <c r="B28" s="55">
        <v>24741</v>
      </c>
      <c r="C28" s="56">
        <v>8215</v>
      </c>
      <c r="D28" s="55">
        <v>0</v>
      </c>
      <c r="E28" s="56">
        <v>0</v>
      </c>
      <c r="F28" s="55">
        <v>0</v>
      </c>
      <c r="G28" s="56">
        <v>1114</v>
      </c>
      <c r="H28" s="55">
        <v>19200</v>
      </c>
      <c r="I28" s="56">
        <v>154713</v>
      </c>
      <c r="J28" s="55">
        <f t="shared" si="0"/>
        <v>173913</v>
      </c>
      <c r="K28" s="56">
        <f t="shared" si="1"/>
        <v>207983</v>
      </c>
      <c r="L28" s="4">
        <f t="shared" si="5"/>
        <v>1.0289885210447514</v>
      </c>
      <c r="M28" s="4">
        <f t="shared" si="5"/>
        <v>1.0014628794343532</v>
      </c>
      <c r="N28" s="4" t="e">
        <f t="shared" si="5"/>
        <v>#DIV/0!</v>
      </c>
      <c r="O28" s="4" t="e">
        <f t="shared" si="5"/>
        <v>#DIV/0!</v>
      </c>
      <c r="P28" s="4" t="e">
        <f t="shared" si="5"/>
        <v>#DIV/0!</v>
      </c>
      <c r="Q28" s="4">
        <f t="shared" si="5"/>
        <v>0.90938775510204084</v>
      </c>
      <c r="R28" s="4">
        <f t="shared" si="5"/>
        <v>1.0238907849829351</v>
      </c>
      <c r="S28" s="4">
        <f t="shared" si="5"/>
        <v>0.98731341854870103</v>
      </c>
      <c r="T28" s="4">
        <f t="shared" si="5"/>
        <v>0.99122272061463756</v>
      </c>
      <c r="U28" s="4">
        <f t="shared" si="5"/>
        <v>0.99549120497786292</v>
      </c>
    </row>
    <row r="29" spans="1:21" ht="21.75" customHeight="1" thickBot="1" x14ac:dyDescent="0.5">
      <c r="A29" s="52">
        <v>1375</v>
      </c>
      <c r="B29" s="55">
        <v>25353</v>
      </c>
      <c r="C29" s="56">
        <v>8400</v>
      </c>
      <c r="D29" s="55">
        <v>0</v>
      </c>
      <c r="E29" s="56">
        <v>0</v>
      </c>
      <c r="F29" s="55">
        <v>0</v>
      </c>
      <c r="G29" s="56">
        <v>1226</v>
      </c>
      <c r="H29" s="55">
        <v>20261</v>
      </c>
      <c r="I29" s="56">
        <v>160783</v>
      </c>
      <c r="J29" s="55">
        <f t="shared" si="0"/>
        <v>181044</v>
      </c>
      <c r="K29" s="56">
        <f t="shared" si="1"/>
        <v>216023</v>
      </c>
      <c r="L29" s="4">
        <f t="shared" si="5"/>
        <v>1.0247362677337213</v>
      </c>
      <c r="M29" s="4">
        <f t="shared" si="5"/>
        <v>1.0225197808886184</v>
      </c>
      <c r="N29" s="4" t="e">
        <f t="shared" si="5"/>
        <v>#DIV/0!</v>
      </c>
      <c r="O29" s="4" t="e">
        <f t="shared" si="5"/>
        <v>#DIV/0!</v>
      </c>
      <c r="P29" s="4" t="e">
        <f t="shared" si="5"/>
        <v>#DIV/0!</v>
      </c>
      <c r="Q29" s="4">
        <f t="shared" si="5"/>
        <v>1.1005385996409336</v>
      </c>
      <c r="R29" s="4">
        <f t="shared" si="5"/>
        <v>1.0552604166666666</v>
      </c>
      <c r="S29" s="4">
        <f t="shared" si="5"/>
        <v>1.0392339363854362</v>
      </c>
      <c r="T29" s="4">
        <f t="shared" si="5"/>
        <v>1.041003260250815</v>
      </c>
      <c r="U29" s="4">
        <f t="shared" si="5"/>
        <v>1.0386570056206517</v>
      </c>
    </row>
    <row r="30" spans="1:21" ht="21.75" customHeight="1" thickBot="1" x14ac:dyDescent="0.5">
      <c r="A30" s="52">
        <v>1376</v>
      </c>
      <c r="B30" s="55">
        <v>28406</v>
      </c>
      <c r="C30" s="56">
        <v>10558</v>
      </c>
      <c r="D30" s="55">
        <v>0</v>
      </c>
      <c r="E30" s="56">
        <v>0</v>
      </c>
      <c r="F30" s="55">
        <v>0</v>
      </c>
      <c r="G30" s="56">
        <v>1166</v>
      </c>
      <c r="H30" s="55">
        <v>22513</v>
      </c>
      <c r="I30" s="56">
        <v>169134</v>
      </c>
      <c r="J30" s="55">
        <f t="shared" si="0"/>
        <v>191647</v>
      </c>
      <c r="K30" s="56">
        <f t="shared" si="1"/>
        <v>231777</v>
      </c>
      <c r="L30" s="4">
        <f t="shared" si="5"/>
        <v>1.1204196742002919</v>
      </c>
      <c r="M30" s="4">
        <f t="shared" si="5"/>
        <v>1.256904761904762</v>
      </c>
      <c r="N30" s="4" t="e">
        <f t="shared" si="5"/>
        <v>#DIV/0!</v>
      </c>
      <c r="O30" s="4" t="e">
        <f t="shared" si="5"/>
        <v>#DIV/0!</v>
      </c>
      <c r="P30" s="4" t="e">
        <f t="shared" si="5"/>
        <v>#DIV/0!</v>
      </c>
      <c r="Q30" s="4">
        <f t="shared" si="5"/>
        <v>0.95106035889070151</v>
      </c>
      <c r="R30" s="4">
        <f t="shared" si="5"/>
        <v>1.1111494990375599</v>
      </c>
      <c r="S30" s="4">
        <f t="shared" si="5"/>
        <v>1.0519395707257608</v>
      </c>
      <c r="T30" s="4">
        <f t="shared" si="5"/>
        <v>1.0585658734893175</v>
      </c>
      <c r="U30" s="4">
        <f t="shared" si="5"/>
        <v>1.0729274197654879</v>
      </c>
    </row>
    <row r="31" spans="1:21" ht="21.75" customHeight="1" thickBot="1" x14ac:dyDescent="0.5">
      <c r="A31" s="52">
        <v>1377</v>
      </c>
      <c r="B31" s="55">
        <v>29899</v>
      </c>
      <c r="C31" s="56">
        <v>12062</v>
      </c>
      <c r="D31" s="55">
        <v>370194</v>
      </c>
      <c r="E31" s="56">
        <v>19022</v>
      </c>
      <c r="F31" s="55">
        <v>16070</v>
      </c>
      <c r="G31" s="56">
        <v>1254</v>
      </c>
      <c r="H31" s="55">
        <v>21060</v>
      </c>
      <c r="I31" s="56">
        <v>167389</v>
      </c>
      <c r="J31" s="55">
        <f t="shared" si="0"/>
        <v>188449</v>
      </c>
      <c r="K31" s="56">
        <f t="shared" si="1"/>
        <v>636950</v>
      </c>
      <c r="L31" s="4">
        <f t="shared" si="5"/>
        <v>1.0525593184538478</v>
      </c>
      <c r="M31" s="4">
        <f t="shared" si="5"/>
        <v>1.1424512218223148</v>
      </c>
      <c r="N31" s="4" t="e">
        <f t="shared" si="5"/>
        <v>#DIV/0!</v>
      </c>
      <c r="O31" s="4" t="e">
        <f t="shared" si="5"/>
        <v>#DIV/0!</v>
      </c>
      <c r="P31" s="4" t="e">
        <f t="shared" si="5"/>
        <v>#DIV/0!</v>
      </c>
      <c r="Q31" s="4">
        <f t="shared" si="5"/>
        <v>1.0754716981132075</v>
      </c>
      <c r="R31" s="4">
        <f t="shared" si="5"/>
        <v>0.93545951228179269</v>
      </c>
      <c r="S31" s="4">
        <f t="shared" si="5"/>
        <v>0.9896827367649319</v>
      </c>
      <c r="T31" s="4">
        <f t="shared" si="5"/>
        <v>0.98331307038461335</v>
      </c>
      <c r="U31" s="4">
        <f t="shared" si="5"/>
        <v>2.7481156456421476</v>
      </c>
    </row>
    <row r="32" spans="1:21" ht="21.75" customHeight="1" thickBot="1" x14ac:dyDescent="0.5">
      <c r="A32" s="52">
        <v>1378</v>
      </c>
      <c r="B32" s="55">
        <v>33303</v>
      </c>
      <c r="C32" s="56">
        <v>14119</v>
      </c>
      <c r="D32" s="55">
        <v>327114</v>
      </c>
      <c r="E32" s="56">
        <v>18026</v>
      </c>
      <c r="F32" s="55">
        <v>16683</v>
      </c>
      <c r="G32" s="56">
        <v>1273</v>
      </c>
      <c r="H32" s="55">
        <v>23492</v>
      </c>
      <c r="I32" s="56">
        <v>176570</v>
      </c>
      <c r="J32" s="55">
        <f t="shared" si="0"/>
        <v>200062</v>
      </c>
      <c r="K32" s="56">
        <f t="shared" si="1"/>
        <v>610580</v>
      </c>
      <c r="L32" s="4">
        <f t="shared" si="5"/>
        <v>1.1138499615371751</v>
      </c>
      <c r="M32" s="4">
        <f t="shared" si="5"/>
        <v>1.1705355662410877</v>
      </c>
      <c r="N32" s="4">
        <f t="shared" si="5"/>
        <v>0.88362858393166821</v>
      </c>
      <c r="O32" s="4">
        <f t="shared" si="5"/>
        <v>0.94763957522868258</v>
      </c>
      <c r="P32" s="4">
        <f t="shared" si="5"/>
        <v>1.0381456129433728</v>
      </c>
      <c r="Q32" s="4">
        <f t="shared" si="5"/>
        <v>1.0151515151515151</v>
      </c>
      <c r="R32" s="4">
        <f t="shared" si="5"/>
        <v>1.1154795821462489</v>
      </c>
      <c r="S32" s="4">
        <f t="shared" si="5"/>
        <v>1.0548482875218801</v>
      </c>
      <c r="T32" s="4">
        <f t="shared" si="5"/>
        <v>1.0616240998890947</v>
      </c>
      <c r="U32" s="4">
        <f t="shared" si="5"/>
        <v>0.95859957610487478</v>
      </c>
    </row>
    <row r="33" spans="1:21" ht="21.75" customHeight="1" thickBot="1" x14ac:dyDescent="0.5">
      <c r="A33" s="52">
        <v>1379</v>
      </c>
      <c r="B33" s="55">
        <v>40958</v>
      </c>
      <c r="C33" s="56">
        <v>14545</v>
      </c>
      <c r="D33" s="55">
        <v>375235</v>
      </c>
      <c r="E33" s="56">
        <v>17720</v>
      </c>
      <c r="F33" s="55">
        <v>16960</v>
      </c>
      <c r="G33" s="56">
        <v>1359</v>
      </c>
      <c r="H33" s="55">
        <v>22360</v>
      </c>
      <c r="I33" s="56">
        <v>173994</v>
      </c>
      <c r="J33" s="55">
        <f t="shared" si="0"/>
        <v>196354</v>
      </c>
      <c r="K33" s="56">
        <f t="shared" si="1"/>
        <v>663131</v>
      </c>
      <c r="L33" s="4">
        <f t="shared" si="5"/>
        <v>1.2298591718463803</v>
      </c>
      <c r="M33" s="4">
        <f t="shared" si="5"/>
        <v>1.0301721085062681</v>
      </c>
      <c r="N33" s="4">
        <f t="shared" si="5"/>
        <v>1.1471077361409172</v>
      </c>
      <c r="O33" s="4">
        <f t="shared" si="5"/>
        <v>0.98302452013757902</v>
      </c>
      <c r="P33" s="4">
        <f t="shared" si="5"/>
        <v>1.0166037283462208</v>
      </c>
      <c r="Q33" s="4">
        <f t="shared" si="5"/>
        <v>1.0675569520816968</v>
      </c>
      <c r="R33" s="4">
        <f t="shared" si="5"/>
        <v>0.95181338327941423</v>
      </c>
      <c r="S33" s="4">
        <f t="shared" si="5"/>
        <v>0.98541088520133657</v>
      </c>
      <c r="T33" s="4">
        <f t="shared" si="5"/>
        <v>0.98146574561885813</v>
      </c>
      <c r="U33" s="4">
        <f t="shared" si="5"/>
        <v>1.0860673458023518</v>
      </c>
    </row>
    <row r="34" spans="1:21" s="1" customFormat="1" ht="21.75" customHeight="1" thickBot="1" x14ac:dyDescent="0.6">
      <c r="A34" s="25" t="s">
        <v>76</v>
      </c>
      <c r="B34" s="69">
        <f>GEOMEAN(L25:L33)-1</f>
        <v>8.9144086407966894E-2</v>
      </c>
      <c r="C34" s="69">
        <f t="shared" ref="C34:K34" si="6">GEOMEAN(M25:M33)-1</f>
        <v>8.6633193820518928E-2</v>
      </c>
      <c r="D34" s="69">
        <f>GEOMEAN(N32:N33)-1</f>
        <v>6.7855702696877351E-3</v>
      </c>
      <c r="E34" s="69">
        <f>GEOMEAN(O32:O33)-1</f>
        <v>-3.4830098530546305E-2</v>
      </c>
      <c r="F34" s="69">
        <f>GEOMEAN(P32:P33)-1</f>
        <v>2.7318208095478802E-2</v>
      </c>
      <c r="G34" s="69">
        <f t="shared" si="6"/>
        <v>2.6389811857705725E-2</v>
      </c>
      <c r="H34" s="69">
        <f t="shared" si="6"/>
        <v>-1.7535577987007889E-3</v>
      </c>
      <c r="I34" s="69">
        <f t="shared" si="6"/>
        <v>1.7629712377212448E-2</v>
      </c>
      <c r="J34" s="69">
        <f t="shared" si="6"/>
        <v>1.5225296676934841E-2</v>
      </c>
      <c r="K34" s="69">
        <f t="shared" si="6"/>
        <v>0.14351857787258004</v>
      </c>
    </row>
    <row r="35" spans="1:21" s="1" customFormat="1" ht="21.75" customHeight="1" x14ac:dyDescent="0.55000000000000004">
      <c r="A35" s="87"/>
      <c r="B35" s="87"/>
      <c r="C35" s="87"/>
      <c r="D35" s="90"/>
      <c r="E35" s="4"/>
    </row>
    <row r="36" spans="1:21" s="1" customFormat="1" ht="21.75" customHeight="1" x14ac:dyDescent="0.55000000000000004">
      <c r="A36" s="87"/>
      <c r="B36" s="87"/>
      <c r="C36" s="87"/>
      <c r="D36" s="90"/>
      <c r="E36" s="4"/>
    </row>
    <row r="37" spans="1:21" s="1" customFormat="1" ht="21" x14ac:dyDescent="0.55000000000000004">
      <c r="A37" s="87"/>
      <c r="B37" s="87"/>
      <c r="C37" s="87"/>
      <c r="D37" s="87"/>
      <c r="E37" s="87"/>
      <c r="F37" s="87"/>
    </row>
    <row r="38" spans="1:21" s="1" customFormat="1" ht="21" x14ac:dyDescent="0.55000000000000004">
      <c r="A38" s="87"/>
      <c r="B38" s="87"/>
      <c r="C38" s="87"/>
      <c r="D38" s="87"/>
      <c r="E38" s="87"/>
      <c r="F38" s="87"/>
    </row>
    <row r="39" spans="1:21" s="1" customFormat="1" ht="21.75" customHeight="1" x14ac:dyDescent="0.55000000000000004">
      <c r="A39" s="87"/>
      <c r="B39" s="87"/>
      <c r="C39" s="87"/>
      <c r="D39" s="87"/>
      <c r="E39" s="87"/>
      <c r="F39" s="87"/>
    </row>
    <row r="40" spans="1:21" ht="21.75" customHeight="1" thickBot="1" x14ac:dyDescent="0.5">
      <c r="A40" s="123" t="s">
        <v>131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61"/>
    </row>
    <row r="41" spans="1:21" ht="21.75" customHeight="1" thickBot="1" x14ac:dyDescent="0.5">
      <c r="A41" s="128" t="s">
        <v>3</v>
      </c>
      <c r="B41" s="130" t="s">
        <v>24</v>
      </c>
      <c r="C41" s="130" t="s">
        <v>28</v>
      </c>
      <c r="D41" s="130" t="s">
        <v>27</v>
      </c>
      <c r="E41" s="130" t="s">
        <v>25</v>
      </c>
      <c r="F41" s="130" t="s">
        <v>26</v>
      </c>
      <c r="G41" s="130" t="s">
        <v>29</v>
      </c>
      <c r="H41" s="136" t="s">
        <v>30</v>
      </c>
      <c r="I41" s="136"/>
      <c r="J41" s="136"/>
      <c r="K41" s="128" t="s">
        <v>4</v>
      </c>
      <c r="L41" s="61"/>
    </row>
    <row r="42" spans="1:21" ht="21.75" customHeight="1" thickBot="1" x14ac:dyDescent="0.5">
      <c r="A42" s="128"/>
      <c r="B42" s="130"/>
      <c r="C42" s="130"/>
      <c r="D42" s="130"/>
      <c r="E42" s="130"/>
      <c r="F42" s="130"/>
      <c r="G42" s="130"/>
      <c r="H42" s="57" t="s">
        <v>31</v>
      </c>
      <c r="I42" s="57" t="s">
        <v>32</v>
      </c>
      <c r="J42" s="57" t="s">
        <v>2</v>
      </c>
      <c r="K42" s="128"/>
    </row>
    <row r="43" spans="1:21" ht="21.75" customHeight="1" thickBot="1" x14ac:dyDescent="0.5">
      <c r="A43" s="52">
        <v>1380</v>
      </c>
      <c r="B43" s="55">
        <v>37871</v>
      </c>
      <c r="C43" s="56">
        <v>16726</v>
      </c>
      <c r="D43" s="55">
        <v>430465</v>
      </c>
      <c r="E43" s="56">
        <v>20526</v>
      </c>
      <c r="F43" s="55">
        <v>17230</v>
      </c>
      <c r="G43" s="56">
        <v>1484</v>
      </c>
      <c r="H43" s="55">
        <v>27135</v>
      </c>
      <c r="I43" s="56">
        <v>199023</v>
      </c>
      <c r="J43" s="55">
        <f t="shared" si="0"/>
        <v>226158</v>
      </c>
      <c r="K43" s="56">
        <f t="shared" si="1"/>
        <v>750460</v>
      </c>
      <c r="L43" s="4">
        <f>B43/B33</f>
        <v>0.92463010889203578</v>
      </c>
      <c r="M43" s="4">
        <f t="shared" ref="M43:U43" si="7">C43/C33</f>
        <v>1.1499484358886216</v>
      </c>
      <c r="N43" s="4">
        <f t="shared" si="7"/>
        <v>1.147187762335603</v>
      </c>
      <c r="O43" s="4">
        <f t="shared" si="7"/>
        <v>1.1583521444695259</v>
      </c>
      <c r="P43" s="4">
        <f t="shared" si="7"/>
        <v>1.0159198113207548</v>
      </c>
      <c r="Q43" s="4">
        <f t="shared" si="7"/>
        <v>1.0919793966151583</v>
      </c>
      <c r="R43" s="4">
        <f t="shared" si="7"/>
        <v>1.2135509838998211</v>
      </c>
      <c r="S43" s="4">
        <f t="shared" si="7"/>
        <v>1.1438497879237215</v>
      </c>
      <c r="T43" s="4">
        <f t="shared" si="7"/>
        <v>1.1517870784399604</v>
      </c>
      <c r="U43" s="4">
        <f t="shared" si="7"/>
        <v>1.1316919281408953</v>
      </c>
    </row>
    <row r="44" spans="1:21" ht="21.75" customHeight="1" thickBot="1" x14ac:dyDescent="0.5">
      <c r="A44" s="52">
        <v>1381</v>
      </c>
      <c r="B44" s="55">
        <v>46220</v>
      </c>
      <c r="C44" s="56">
        <v>19115</v>
      </c>
      <c r="D44" s="55">
        <v>465430</v>
      </c>
      <c r="E44" s="56">
        <v>29219</v>
      </c>
      <c r="F44" s="55">
        <v>15999</v>
      </c>
      <c r="G44" s="56">
        <v>917</v>
      </c>
      <c r="H44" s="55">
        <v>30710</v>
      </c>
      <c r="I44" s="56">
        <v>243539</v>
      </c>
      <c r="J44" s="55">
        <f t="shared" si="0"/>
        <v>274249</v>
      </c>
      <c r="K44" s="56">
        <f t="shared" si="1"/>
        <v>851149</v>
      </c>
      <c r="L44" s="4">
        <f t="shared" ref="L44:U52" si="8">B44/B43</f>
        <v>1.2204589263552585</v>
      </c>
      <c r="M44" s="4">
        <f t="shared" si="8"/>
        <v>1.1428315197895491</v>
      </c>
      <c r="N44" s="4">
        <f t="shared" si="8"/>
        <v>1.0812261159443857</v>
      </c>
      <c r="O44" s="4">
        <f t="shared" si="8"/>
        <v>1.4235116437688784</v>
      </c>
      <c r="P44" s="4">
        <f t="shared" si="8"/>
        <v>0.92855484619849105</v>
      </c>
      <c r="Q44" s="4">
        <f t="shared" si="8"/>
        <v>0.61792452830188682</v>
      </c>
      <c r="R44" s="4">
        <f t="shared" si="8"/>
        <v>1.1317486640869725</v>
      </c>
      <c r="S44" s="4">
        <f t="shared" si="8"/>
        <v>1.2236726408505549</v>
      </c>
      <c r="T44" s="4">
        <f t="shared" si="8"/>
        <v>1.2126433732169546</v>
      </c>
      <c r="U44" s="4">
        <f t="shared" si="8"/>
        <v>1.1341697092449965</v>
      </c>
    </row>
    <row r="45" spans="1:21" ht="21.75" customHeight="1" thickBot="1" x14ac:dyDescent="0.5">
      <c r="A45" s="52">
        <v>1382</v>
      </c>
      <c r="B45" s="55">
        <v>46604</v>
      </c>
      <c r="C45" s="56">
        <v>21369</v>
      </c>
      <c r="D45" s="55">
        <v>486411</v>
      </c>
      <c r="E45" s="56">
        <v>32889</v>
      </c>
      <c r="F45" s="55">
        <v>18807</v>
      </c>
      <c r="G45" s="56">
        <v>900</v>
      </c>
      <c r="H45" s="55">
        <v>32762</v>
      </c>
      <c r="I45" s="56">
        <v>273006</v>
      </c>
      <c r="J45" s="55">
        <f t="shared" si="0"/>
        <v>305768</v>
      </c>
      <c r="K45" s="56">
        <f t="shared" si="1"/>
        <v>912748</v>
      </c>
      <c r="L45" s="4">
        <f t="shared" si="8"/>
        <v>1.0083080917351797</v>
      </c>
      <c r="M45" s="4">
        <f t="shared" si="8"/>
        <v>1.1179178655506148</v>
      </c>
      <c r="N45" s="4">
        <f t="shared" si="8"/>
        <v>1.045078744386911</v>
      </c>
      <c r="O45" s="4">
        <f t="shared" si="8"/>
        <v>1.1256032033950512</v>
      </c>
      <c r="P45" s="4">
        <f t="shared" si="8"/>
        <v>1.1755109694355896</v>
      </c>
      <c r="Q45" s="4">
        <f t="shared" si="8"/>
        <v>0.98146128680479827</v>
      </c>
      <c r="R45" s="4">
        <f t="shared" si="8"/>
        <v>1.0668186258547705</v>
      </c>
      <c r="S45" s="4">
        <f t="shared" si="8"/>
        <v>1.1209949946415154</v>
      </c>
      <c r="T45" s="4">
        <f t="shared" si="8"/>
        <v>1.1149284044791412</v>
      </c>
      <c r="U45" s="4">
        <f t="shared" si="8"/>
        <v>1.07237158241389</v>
      </c>
    </row>
    <row r="46" spans="1:21" ht="21.75" customHeight="1" thickBot="1" x14ac:dyDescent="0.5">
      <c r="A46" s="52">
        <v>1383</v>
      </c>
      <c r="B46" s="55">
        <v>58352</v>
      </c>
      <c r="C46" s="56">
        <v>26438</v>
      </c>
      <c r="D46" s="55">
        <v>573431</v>
      </c>
      <c r="E46" s="56">
        <v>50192</v>
      </c>
      <c r="F46" s="55">
        <v>21446</v>
      </c>
      <c r="G46" s="56">
        <v>912</v>
      </c>
      <c r="H46" s="55">
        <v>37358</v>
      </c>
      <c r="I46" s="56">
        <v>357771</v>
      </c>
      <c r="J46" s="55">
        <f t="shared" si="0"/>
        <v>395129</v>
      </c>
      <c r="K46" s="56">
        <f t="shared" si="1"/>
        <v>1125900</v>
      </c>
      <c r="L46" s="4">
        <f t="shared" si="8"/>
        <v>1.2520813664063171</v>
      </c>
      <c r="M46" s="4">
        <f t="shared" si="8"/>
        <v>1.2372127848752865</v>
      </c>
      <c r="N46" s="4">
        <f t="shared" si="8"/>
        <v>1.1789022041031145</v>
      </c>
      <c r="O46" s="4">
        <f t="shared" si="8"/>
        <v>1.5261029523548908</v>
      </c>
      <c r="P46" s="4">
        <f t="shared" si="8"/>
        <v>1.1403200935821769</v>
      </c>
      <c r="Q46" s="4">
        <f t="shared" si="8"/>
        <v>1.0133333333333334</v>
      </c>
      <c r="R46" s="4">
        <f t="shared" si="8"/>
        <v>1.1402844759172213</v>
      </c>
      <c r="S46" s="4">
        <f t="shared" si="8"/>
        <v>1.3104876815894155</v>
      </c>
      <c r="T46" s="4">
        <f t="shared" si="8"/>
        <v>1.2922509876769315</v>
      </c>
      <c r="U46" s="4">
        <f t="shared" si="8"/>
        <v>1.2335277645089335</v>
      </c>
    </row>
    <row r="47" spans="1:21" ht="21.75" customHeight="1" thickBot="1" x14ac:dyDescent="0.5">
      <c r="A47" s="52">
        <v>1384</v>
      </c>
      <c r="B47" s="55">
        <v>71139</v>
      </c>
      <c r="C47" s="56">
        <v>32280</v>
      </c>
      <c r="D47" s="55">
        <v>724241</v>
      </c>
      <c r="E47" s="56">
        <v>56465</v>
      </c>
      <c r="F47" s="55">
        <v>28060</v>
      </c>
      <c r="G47" s="56">
        <v>930</v>
      </c>
      <c r="H47" s="55">
        <v>46025</v>
      </c>
      <c r="I47" s="56">
        <v>444532</v>
      </c>
      <c r="J47" s="55">
        <f t="shared" si="0"/>
        <v>490557</v>
      </c>
      <c r="K47" s="56">
        <f t="shared" si="1"/>
        <v>1403672</v>
      </c>
      <c r="L47" s="4">
        <f t="shared" si="8"/>
        <v>1.2191355908966273</v>
      </c>
      <c r="M47" s="4">
        <f t="shared" si="8"/>
        <v>1.2209698161736895</v>
      </c>
      <c r="N47" s="4">
        <f t="shared" si="8"/>
        <v>1.2629958966292369</v>
      </c>
      <c r="O47" s="4">
        <f t="shared" si="8"/>
        <v>1.1249800765062161</v>
      </c>
      <c r="P47" s="4">
        <f t="shared" si="8"/>
        <v>1.308402499300569</v>
      </c>
      <c r="Q47" s="4">
        <f t="shared" si="8"/>
        <v>1.0197368421052631</v>
      </c>
      <c r="R47" s="4">
        <f t="shared" si="8"/>
        <v>1.2319985009904171</v>
      </c>
      <c r="S47" s="4">
        <f t="shared" si="8"/>
        <v>1.2425042834662396</v>
      </c>
      <c r="T47" s="4">
        <f t="shared" si="8"/>
        <v>1.2415110002049963</v>
      </c>
      <c r="U47" s="4">
        <f t="shared" si="8"/>
        <v>1.2467110755839772</v>
      </c>
    </row>
    <row r="48" spans="1:21" ht="21.75" customHeight="1" thickBot="1" x14ac:dyDescent="0.5">
      <c r="A48" s="52">
        <v>1385</v>
      </c>
      <c r="B48" s="55">
        <v>79103</v>
      </c>
      <c r="C48" s="56">
        <v>39695</v>
      </c>
      <c r="D48" s="55">
        <v>752125</v>
      </c>
      <c r="E48" s="56">
        <v>47359</v>
      </c>
      <c r="F48" s="55">
        <v>22727</v>
      </c>
      <c r="G48" s="56">
        <v>974</v>
      </c>
      <c r="H48" s="55">
        <v>51426</v>
      </c>
      <c r="I48" s="56">
        <v>443210</v>
      </c>
      <c r="J48" s="55">
        <f t="shared" si="0"/>
        <v>494636</v>
      </c>
      <c r="K48" s="56">
        <f t="shared" si="1"/>
        <v>1436619</v>
      </c>
      <c r="L48" s="4">
        <f t="shared" si="8"/>
        <v>1.1119498446702933</v>
      </c>
      <c r="M48" s="4">
        <f t="shared" si="8"/>
        <v>1.2297087980173482</v>
      </c>
      <c r="N48" s="4">
        <f t="shared" si="8"/>
        <v>1.0385009962153482</v>
      </c>
      <c r="O48" s="4">
        <f t="shared" si="8"/>
        <v>0.83873195784999555</v>
      </c>
      <c r="P48" s="4">
        <f t="shared" si="8"/>
        <v>0.80994297933000714</v>
      </c>
      <c r="Q48" s="4">
        <f t="shared" si="8"/>
        <v>1.0473118279569893</v>
      </c>
      <c r="R48" s="4">
        <f t="shared" si="8"/>
        <v>1.1173492667028788</v>
      </c>
      <c r="S48" s="4">
        <f t="shared" si="8"/>
        <v>0.99702608586108532</v>
      </c>
      <c r="T48" s="4">
        <f t="shared" si="8"/>
        <v>1.0083150378039656</v>
      </c>
      <c r="U48" s="4">
        <f t="shared" si="8"/>
        <v>1.0234720077055039</v>
      </c>
    </row>
    <row r="49" spans="1:21" ht="21.75" customHeight="1" thickBot="1" x14ac:dyDescent="0.5">
      <c r="A49" s="52">
        <v>1386</v>
      </c>
      <c r="B49" s="55">
        <v>77436</v>
      </c>
      <c r="C49" s="56">
        <v>38449</v>
      </c>
      <c r="D49" s="55">
        <v>607346</v>
      </c>
      <c r="E49" s="56">
        <v>30405</v>
      </c>
      <c r="F49" s="55">
        <v>21221</v>
      </c>
      <c r="G49" s="56">
        <v>1494</v>
      </c>
      <c r="H49" s="55">
        <v>43950</v>
      </c>
      <c r="I49" s="56">
        <v>352395</v>
      </c>
      <c r="J49" s="55">
        <f t="shared" si="0"/>
        <v>396345</v>
      </c>
      <c r="K49" s="56">
        <f t="shared" si="1"/>
        <v>1172696</v>
      </c>
      <c r="L49" s="4">
        <f t="shared" si="8"/>
        <v>0.97892621013109493</v>
      </c>
      <c r="M49" s="4">
        <f t="shared" si="8"/>
        <v>0.96861065625393628</v>
      </c>
      <c r="N49" s="4">
        <f t="shared" si="8"/>
        <v>0.80750673092903436</v>
      </c>
      <c r="O49" s="4">
        <f t="shared" si="8"/>
        <v>0.64201102219219153</v>
      </c>
      <c r="P49" s="4">
        <f t="shared" si="8"/>
        <v>0.93373520482245786</v>
      </c>
      <c r="Q49" s="4">
        <f t="shared" si="8"/>
        <v>1.5338809034907597</v>
      </c>
      <c r="R49" s="4">
        <f t="shared" si="8"/>
        <v>0.85462606463656521</v>
      </c>
      <c r="S49" s="4">
        <f t="shared" si="8"/>
        <v>0.7950971322849214</v>
      </c>
      <c r="T49" s="4">
        <f t="shared" si="8"/>
        <v>0.80128619833574588</v>
      </c>
      <c r="U49" s="4">
        <f t="shared" si="8"/>
        <v>0.81628880030126294</v>
      </c>
    </row>
    <row r="50" spans="1:21" ht="21.75" customHeight="1" thickBot="1" x14ac:dyDescent="0.5">
      <c r="A50" s="52">
        <v>1387</v>
      </c>
      <c r="B50" s="55">
        <v>87997</v>
      </c>
      <c r="C50" s="56">
        <v>67653</v>
      </c>
      <c r="D50" s="55">
        <v>578388</v>
      </c>
      <c r="E50" s="56">
        <v>32383</v>
      </c>
      <c r="F50" s="55">
        <v>32570</v>
      </c>
      <c r="G50" s="56">
        <v>1424</v>
      </c>
      <c r="H50" s="55">
        <v>38917</v>
      </c>
      <c r="I50" s="56">
        <v>478755</v>
      </c>
      <c r="J50" s="55">
        <f t="shared" si="0"/>
        <v>517672</v>
      </c>
      <c r="K50" s="56">
        <f t="shared" si="1"/>
        <v>1318087</v>
      </c>
      <c r="L50" s="4">
        <f t="shared" si="8"/>
        <v>1.1363835941939149</v>
      </c>
      <c r="M50" s="4">
        <f t="shared" si="8"/>
        <v>1.7595516138261074</v>
      </c>
      <c r="N50" s="4">
        <f t="shared" si="8"/>
        <v>0.95232042361355795</v>
      </c>
      <c r="O50" s="4">
        <f t="shared" si="8"/>
        <v>1.0650550896234172</v>
      </c>
      <c r="P50" s="4">
        <f t="shared" si="8"/>
        <v>1.5348004335328214</v>
      </c>
      <c r="Q50" s="4">
        <f t="shared" si="8"/>
        <v>0.95314591700133866</v>
      </c>
      <c r="R50" s="4">
        <f t="shared" si="8"/>
        <v>0.88548350398179754</v>
      </c>
      <c r="S50" s="4">
        <f t="shared" si="8"/>
        <v>1.35857489464947</v>
      </c>
      <c r="T50" s="4">
        <f t="shared" si="8"/>
        <v>1.3061146223618312</v>
      </c>
      <c r="U50" s="4">
        <f t="shared" si="8"/>
        <v>1.1239801278421688</v>
      </c>
    </row>
    <row r="51" spans="1:21" ht="21.75" customHeight="1" thickBot="1" x14ac:dyDescent="0.5">
      <c r="A51" s="52">
        <v>1388</v>
      </c>
      <c r="B51" s="55">
        <v>84919</v>
      </c>
      <c r="C51" s="56">
        <v>76116</v>
      </c>
      <c r="D51" s="55">
        <v>501762</v>
      </c>
      <c r="E51" s="56">
        <v>28992</v>
      </c>
      <c r="F51" s="55">
        <v>32525</v>
      </c>
      <c r="G51" s="56">
        <v>1533</v>
      </c>
      <c r="H51" s="55">
        <v>34999</v>
      </c>
      <c r="I51" s="56">
        <v>418257</v>
      </c>
      <c r="J51" s="55">
        <f t="shared" si="0"/>
        <v>453256</v>
      </c>
      <c r="K51" s="56">
        <f t="shared" si="1"/>
        <v>1179103</v>
      </c>
      <c r="L51" s="4">
        <f t="shared" si="8"/>
        <v>0.96502153482505082</v>
      </c>
      <c r="M51" s="4">
        <f t="shared" si="8"/>
        <v>1.1250942308545075</v>
      </c>
      <c r="N51" s="4">
        <f t="shared" si="8"/>
        <v>0.86751799829871989</v>
      </c>
      <c r="O51" s="4">
        <f t="shared" si="8"/>
        <v>0.89528456288793501</v>
      </c>
      <c r="P51" s="4">
        <f t="shared" si="8"/>
        <v>0.99861836045440588</v>
      </c>
      <c r="Q51" s="4">
        <f t="shared" si="8"/>
        <v>1.0765449438202248</v>
      </c>
      <c r="R51" s="4">
        <f t="shared" si="8"/>
        <v>0.89932420279055425</v>
      </c>
      <c r="S51" s="4">
        <f t="shared" si="8"/>
        <v>0.87363474010715292</v>
      </c>
      <c r="T51" s="4">
        <f t="shared" si="8"/>
        <v>0.87556599545658254</v>
      </c>
      <c r="U51" s="4">
        <f t="shared" si="8"/>
        <v>0.89455627739291865</v>
      </c>
    </row>
    <row r="52" spans="1:21" ht="21.75" customHeight="1" thickBot="1" x14ac:dyDescent="0.5">
      <c r="A52" s="52">
        <v>1389</v>
      </c>
      <c r="B52" s="55">
        <v>96988</v>
      </c>
      <c r="C52" s="56">
        <v>93636</v>
      </c>
      <c r="D52" s="55">
        <v>485208</v>
      </c>
      <c r="E52" s="56">
        <v>29717</v>
      </c>
      <c r="F52" s="55">
        <v>38207</v>
      </c>
      <c r="G52" s="56">
        <v>1706</v>
      </c>
      <c r="H52" s="55">
        <v>43322</v>
      </c>
      <c r="I52" s="56">
        <v>462727</v>
      </c>
      <c r="J52" s="55">
        <f t="shared" si="0"/>
        <v>506049</v>
      </c>
      <c r="K52" s="56">
        <f t="shared" si="1"/>
        <v>1251511</v>
      </c>
      <c r="L52" s="4">
        <f t="shared" si="8"/>
        <v>1.1421236707921667</v>
      </c>
      <c r="M52" s="4">
        <f t="shared" si="8"/>
        <v>1.2301749960586472</v>
      </c>
      <c r="N52" s="4">
        <f t="shared" si="8"/>
        <v>0.96700826288160524</v>
      </c>
      <c r="O52" s="4">
        <f t="shared" si="8"/>
        <v>1.0250068984547462</v>
      </c>
      <c r="P52" s="4">
        <f t="shared" si="8"/>
        <v>1.1746963873943121</v>
      </c>
      <c r="Q52" s="4">
        <f t="shared" si="8"/>
        <v>1.1128506196999348</v>
      </c>
      <c r="R52" s="4">
        <f t="shared" si="8"/>
        <v>1.2378067944798423</v>
      </c>
      <c r="S52" s="4">
        <f t="shared" si="8"/>
        <v>1.1063221894672415</v>
      </c>
      <c r="T52" s="4">
        <f t="shared" si="8"/>
        <v>1.1164750163263144</v>
      </c>
      <c r="U52" s="4">
        <f t="shared" si="8"/>
        <v>1.0614093934117714</v>
      </c>
    </row>
    <row r="53" spans="1:21" s="1" customFormat="1" ht="21.75" customHeight="1" thickBot="1" x14ac:dyDescent="0.6">
      <c r="A53" s="25" t="s">
        <v>76</v>
      </c>
      <c r="B53" s="69">
        <f>GEOMEAN(L44:L52)-1</f>
        <v>0.11014325769146227</v>
      </c>
      <c r="C53" s="69">
        <f t="shared" ref="C53:K53" si="9">GEOMEAN(M44:M52)-1</f>
        <v>0.21092362178944701</v>
      </c>
      <c r="D53" s="69">
        <f t="shared" si="9"/>
        <v>1.3390149652749983E-2</v>
      </c>
      <c r="E53" s="69">
        <f t="shared" si="9"/>
        <v>4.1970987352327294E-2</v>
      </c>
      <c r="F53" s="69">
        <f t="shared" si="9"/>
        <v>9.2518070399275398E-2</v>
      </c>
      <c r="G53" s="69">
        <f t="shared" si="9"/>
        <v>1.5610626243276249E-2</v>
      </c>
      <c r="H53" s="69">
        <f t="shared" si="9"/>
        <v>5.335656909618125E-2</v>
      </c>
      <c r="I53" s="69">
        <f t="shared" si="9"/>
        <v>9.8281095138260888E-2</v>
      </c>
      <c r="J53" s="69">
        <f t="shared" si="9"/>
        <v>9.361513730838511E-2</v>
      </c>
      <c r="K53" s="69">
        <f t="shared" si="9"/>
        <v>5.8470038299490934E-2</v>
      </c>
    </row>
    <row r="54" spans="1:21" s="1" customFormat="1" ht="21.75" customHeight="1" x14ac:dyDescent="0.55000000000000004">
      <c r="A54" s="87"/>
      <c r="B54" s="87"/>
      <c r="C54" s="87"/>
      <c r="D54" s="90"/>
      <c r="E54" s="4"/>
    </row>
    <row r="55" spans="1:21" s="1" customFormat="1" ht="21" x14ac:dyDescent="0.55000000000000004">
      <c r="A55" s="87"/>
      <c r="B55" s="87"/>
      <c r="C55" s="87"/>
      <c r="D55" s="90"/>
      <c r="E55" s="4"/>
    </row>
    <row r="56" spans="1:21" s="1" customFormat="1" ht="21" x14ac:dyDescent="0.55000000000000004">
      <c r="A56" s="87"/>
      <c r="B56" s="87"/>
      <c r="C56" s="87"/>
      <c r="D56" s="87"/>
      <c r="E56" s="87"/>
      <c r="F56" s="87"/>
    </row>
    <row r="57" spans="1:21" s="1" customFormat="1" ht="21.75" customHeight="1" x14ac:dyDescent="0.55000000000000004">
      <c r="A57" s="87"/>
      <c r="B57" s="87"/>
      <c r="C57" s="87"/>
      <c r="D57" s="87"/>
      <c r="E57" s="87"/>
      <c r="F57" s="87"/>
    </row>
    <row r="58" spans="1:21" s="1" customFormat="1" ht="21.75" customHeight="1" x14ac:dyDescent="0.55000000000000004">
      <c r="A58" s="87"/>
      <c r="B58" s="87"/>
      <c r="C58" s="87"/>
      <c r="D58" s="87"/>
      <c r="E58" s="87"/>
      <c r="F58" s="87"/>
    </row>
    <row r="59" spans="1:21" ht="21.75" customHeight="1" thickBot="1" x14ac:dyDescent="0.5">
      <c r="A59" s="123" t="s">
        <v>160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61"/>
    </row>
    <row r="60" spans="1:21" ht="21.75" customHeight="1" thickBot="1" x14ac:dyDescent="0.5">
      <c r="A60" s="128" t="s">
        <v>3</v>
      </c>
      <c r="B60" s="130" t="s">
        <v>24</v>
      </c>
      <c r="C60" s="130" t="s">
        <v>28</v>
      </c>
      <c r="D60" s="130" t="s">
        <v>27</v>
      </c>
      <c r="E60" s="130" t="s">
        <v>25</v>
      </c>
      <c r="F60" s="130" t="s">
        <v>26</v>
      </c>
      <c r="G60" s="130" t="s">
        <v>29</v>
      </c>
      <c r="H60" s="136" t="s">
        <v>30</v>
      </c>
      <c r="I60" s="136"/>
      <c r="J60" s="136"/>
      <c r="K60" s="128" t="s">
        <v>4</v>
      </c>
      <c r="L60" s="61"/>
    </row>
    <row r="61" spans="1:21" ht="21.75" customHeight="1" thickBot="1" x14ac:dyDescent="0.5">
      <c r="A61" s="128"/>
      <c r="B61" s="130"/>
      <c r="C61" s="130"/>
      <c r="D61" s="130"/>
      <c r="E61" s="130"/>
      <c r="F61" s="130"/>
      <c r="G61" s="130"/>
      <c r="H61" s="57" t="s">
        <v>31</v>
      </c>
      <c r="I61" s="57" t="s">
        <v>32</v>
      </c>
      <c r="J61" s="57" t="s">
        <v>2</v>
      </c>
      <c r="K61" s="128"/>
    </row>
    <row r="62" spans="1:21" ht="21.75" customHeight="1" thickBot="1" x14ac:dyDescent="0.5">
      <c r="A62" s="52">
        <v>1390</v>
      </c>
      <c r="B62" s="55">
        <v>94800</v>
      </c>
      <c r="C62" s="56">
        <v>100923</v>
      </c>
      <c r="D62" s="55">
        <v>382460</v>
      </c>
      <c r="E62" s="56">
        <v>27545</v>
      </c>
      <c r="F62" s="55">
        <v>38025</v>
      </c>
      <c r="G62" s="56">
        <v>1496</v>
      </c>
      <c r="H62" s="55">
        <v>40211</v>
      </c>
      <c r="I62" s="56">
        <v>452475</v>
      </c>
      <c r="J62" s="55">
        <f t="shared" si="0"/>
        <v>492686</v>
      </c>
      <c r="K62" s="56">
        <f t="shared" si="1"/>
        <v>1137935</v>
      </c>
      <c r="L62" s="4">
        <f>B62/B52</f>
        <v>0.97744050810409533</v>
      </c>
      <c r="M62" s="4">
        <f t="shared" ref="M62:U62" si="10">C62/C52</f>
        <v>1.0778226323209021</v>
      </c>
      <c r="N62" s="4">
        <f t="shared" si="10"/>
        <v>0.78823927058086429</v>
      </c>
      <c r="O62" s="4">
        <f t="shared" si="10"/>
        <v>0.92691052259649354</v>
      </c>
      <c r="P62" s="4">
        <f t="shared" si="10"/>
        <v>0.9952364749914937</v>
      </c>
      <c r="Q62" s="4">
        <f t="shared" si="10"/>
        <v>0.87690504103165301</v>
      </c>
      <c r="R62" s="4">
        <f t="shared" si="10"/>
        <v>0.92818891094593969</v>
      </c>
      <c r="S62" s="4">
        <f t="shared" si="10"/>
        <v>0.97784438772753701</v>
      </c>
      <c r="T62" s="4">
        <f t="shared" si="10"/>
        <v>0.97359346624536358</v>
      </c>
      <c r="U62" s="4">
        <f t="shared" si="10"/>
        <v>0.90924889992976488</v>
      </c>
    </row>
    <row r="63" spans="1:21" ht="21.75" customHeight="1" thickBot="1" x14ac:dyDescent="0.5">
      <c r="A63" s="52">
        <v>1391</v>
      </c>
      <c r="B63" s="55">
        <v>94429</v>
      </c>
      <c r="C63" s="56">
        <v>123243</v>
      </c>
      <c r="D63" s="55">
        <v>269719</v>
      </c>
      <c r="E63" s="56">
        <v>28316</v>
      </c>
      <c r="F63" s="55">
        <v>38577</v>
      </c>
      <c r="G63" s="56">
        <v>2327</v>
      </c>
      <c r="H63" s="55">
        <v>45926</v>
      </c>
      <c r="I63" s="56">
        <v>465007</v>
      </c>
      <c r="J63" s="55">
        <v>510933</v>
      </c>
      <c r="K63" s="56">
        <f t="shared" si="1"/>
        <v>1067544</v>
      </c>
      <c r="L63" s="4">
        <f t="shared" ref="L63:U72" si="11">B63/B62</f>
        <v>0.99608649789029535</v>
      </c>
      <c r="M63" s="4">
        <f t="shared" si="11"/>
        <v>1.2211587051514521</v>
      </c>
      <c r="N63" s="4">
        <f t="shared" si="11"/>
        <v>0.70522146106782413</v>
      </c>
      <c r="O63" s="4">
        <f t="shared" si="11"/>
        <v>1.0279905609003448</v>
      </c>
      <c r="P63" s="4">
        <f t="shared" si="11"/>
        <v>1.0145167652859961</v>
      </c>
      <c r="Q63" s="4">
        <f t="shared" si="11"/>
        <v>1.5554812834224598</v>
      </c>
      <c r="R63" s="4">
        <f t="shared" si="11"/>
        <v>1.1421252890999976</v>
      </c>
      <c r="S63" s="4">
        <f t="shared" si="11"/>
        <v>1.0276965578208741</v>
      </c>
      <c r="T63" s="4">
        <f t="shared" si="11"/>
        <v>1.037035759083879</v>
      </c>
      <c r="U63" s="4">
        <f t="shared" si="11"/>
        <v>0.93814145799188886</v>
      </c>
    </row>
    <row r="64" spans="1:21" ht="21.75" customHeight="1" thickBot="1" x14ac:dyDescent="0.5">
      <c r="A64" s="52">
        <v>1392</v>
      </c>
      <c r="B64" s="55">
        <v>92168</v>
      </c>
      <c r="C64" s="56">
        <v>139651</v>
      </c>
      <c r="D64" s="55">
        <v>179499</v>
      </c>
      <c r="E64" s="56">
        <v>25602</v>
      </c>
      <c r="F64" s="55">
        <v>39230</v>
      </c>
      <c r="G64" s="56">
        <v>1557</v>
      </c>
      <c r="H64" s="55">
        <v>38114</v>
      </c>
      <c r="I64" s="56">
        <v>445310</v>
      </c>
      <c r="J64" s="55">
        <v>483424</v>
      </c>
      <c r="K64" s="56">
        <f t="shared" si="1"/>
        <v>961131</v>
      </c>
      <c r="L64" s="4">
        <f t="shared" si="11"/>
        <v>0.97605608446557734</v>
      </c>
      <c r="M64" s="4">
        <f t="shared" si="11"/>
        <v>1.1331353504864374</v>
      </c>
      <c r="N64" s="4">
        <f t="shared" si="11"/>
        <v>0.66550372795390755</v>
      </c>
      <c r="O64" s="4">
        <f t="shared" si="11"/>
        <v>0.9041531289730188</v>
      </c>
      <c r="P64" s="4">
        <f t="shared" si="11"/>
        <v>1.0169271845918553</v>
      </c>
      <c r="Q64" s="4">
        <f t="shared" si="11"/>
        <v>0.66910184787279758</v>
      </c>
      <c r="R64" s="4">
        <f t="shared" si="11"/>
        <v>0.82990027435439617</v>
      </c>
      <c r="S64" s="4">
        <f t="shared" si="11"/>
        <v>0.95764149786992459</v>
      </c>
      <c r="T64" s="4">
        <f t="shared" si="11"/>
        <v>0.94615928115819492</v>
      </c>
      <c r="U64" s="4">
        <f t="shared" si="11"/>
        <v>0.90031979946494012</v>
      </c>
    </row>
    <row r="65" spans="1:21" ht="21.75" customHeight="1" thickBot="1" x14ac:dyDescent="0.5">
      <c r="A65" s="52">
        <v>1393</v>
      </c>
      <c r="B65" s="55">
        <v>93380</v>
      </c>
      <c r="C65" s="56">
        <v>159795</v>
      </c>
      <c r="D65" s="55">
        <v>389218</v>
      </c>
      <c r="E65" s="56">
        <v>23331</v>
      </c>
      <c r="F65" s="55">
        <v>41358</v>
      </c>
      <c r="G65" s="56">
        <v>910</v>
      </c>
      <c r="H65" s="55">
        <v>38584</v>
      </c>
      <c r="I65" s="56">
        <v>439290</v>
      </c>
      <c r="J65" s="55">
        <v>477874</v>
      </c>
      <c r="K65" s="56">
        <f t="shared" si="1"/>
        <v>1185866</v>
      </c>
      <c r="L65" s="4">
        <f t="shared" si="11"/>
        <v>1.0131499001822759</v>
      </c>
      <c r="M65" s="4">
        <f t="shared" si="11"/>
        <v>1.1442452972051758</v>
      </c>
      <c r="N65" s="4">
        <f t="shared" si="11"/>
        <v>2.1683574838857043</v>
      </c>
      <c r="O65" s="4">
        <f t="shared" si="11"/>
        <v>0.91129599250058591</v>
      </c>
      <c r="P65" s="4">
        <f t="shared" si="11"/>
        <v>1.0542442008666837</v>
      </c>
      <c r="Q65" s="4">
        <f t="shared" si="11"/>
        <v>0.58445728965960175</v>
      </c>
      <c r="R65" s="4">
        <f t="shared" si="11"/>
        <v>1.0123314267723147</v>
      </c>
      <c r="S65" s="4">
        <f t="shared" si="11"/>
        <v>0.98648132761447083</v>
      </c>
      <c r="T65" s="4">
        <f t="shared" si="11"/>
        <v>0.98851939498245844</v>
      </c>
      <c r="U65" s="4">
        <f t="shared" si="11"/>
        <v>1.2338234850400205</v>
      </c>
    </row>
    <row r="66" spans="1:21" ht="21.75" customHeight="1" thickBot="1" x14ac:dyDescent="0.5">
      <c r="A66" s="52">
        <v>1394</v>
      </c>
      <c r="B66" s="55">
        <v>98649</v>
      </c>
      <c r="C66" s="56">
        <v>182628</v>
      </c>
      <c r="D66" s="55">
        <v>476459</v>
      </c>
      <c r="E66" s="56">
        <v>25609</v>
      </c>
      <c r="F66" s="55">
        <v>46002</v>
      </c>
      <c r="G66" s="56">
        <v>1355</v>
      </c>
      <c r="H66" s="55">
        <v>35699</v>
      </c>
      <c r="I66" s="56">
        <v>447014</v>
      </c>
      <c r="J66" s="55">
        <v>482713</v>
      </c>
      <c r="K66" s="56">
        <f t="shared" si="1"/>
        <v>1313415</v>
      </c>
      <c r="L66" s="4">
        <f t="shared" si="11"/>
        <v>1.0564253587491967</v>
      </c>
      <c r="M66" s="4">
        <f t="shared" si="11"/>
        <v>1.142889326950155</v>
      </c>
      <c r="N66" s="4">
        <f t="shared" si="11"/>
        <v>1.2241443098726164</v>
      </c>
      <c r="O66" s="4">
        <f t="shared" si="11"/>
        <v>1.0976383352620975</v>
      </c>
      <c r="P66" s="4">
        <f t="shared" si="11"/>
        <v>1.1122878282315392</v>
      </c>
      <c r="Q66" s="4">
        <f t="shared" si="11"/>
        <v>1.4890109890109891</v>
      </c>
      <c r="R66" s="4">
        <f t="shared" si="11"/>
        <v>0.92522807381297945</v>
      </c>
      <c r="S66" s="4">
        <f t="shared" si="11"/>
        <v>1.017582917890232</v>
      </c>
      <c r="T66" s="4">
        <f t="shared" si="11"/>
        <v>1.0101261001854045</v>
      </c>
      <c r="U66" s="4">
        <f t="shared" si="11"/>
        <v>1.1075576835831367</v>
      </c>
    </row>
    <row r="67" spans="1:21" ht="21.75" customHeight="1" thickBot="1" x14ac:dyDescent="0.5">
      <c r="A67" s="52">
        <v>1395</v>
      </c>
      <c r="B67" s="55">
        <v>138847</v>
      </c>
      <c r="C67" s="56">
        <v>200165</v>
      </c>
      <c r="D67" s="55">
        <v>486206</v>
      </c>
      <c r="E67" s="56">
        <v>27694</v>
      </c>
      <c r="F67" s="55">
        <v>48172</v>
      </c>
      <c r="G67" s="56">
        <v>1048</v>
      </c>
      <c r="H67" s="55">
        <v>37040</v>
      </c>
      <c r="I67" s="56">
        <v>473261</v>
      </c>
      <c r="J67" s="55">
        <v>510301</v>
      </c>
      <c r="K67" s="56">
        <f t="shared" si="1"/>
        <v>1412433</v>
      </c>
      <c r="L67" s="4">
        <f t="shared" si="11"/>
        <v>1.4074851240255857</v>
      </c>
      <c r="M67" s="4">
        <f t="shared" si="11"/>
        <v>1.0960258010819808</v>
      </c>
      <c r="N67" s="4">
        <f t="shared" si="11"/>
        <v>1.0204571642051048</v>
      </c>
      <c r="O67" s="4">
        <f t="shared" si="11"/>
        <v>1.0814166894451169</v>
      </c>
      <c r="P67" s="4">
        <f t="shared" si="11"/>
        <v>1.0471718620929524</v>
      </c>
      <c r="Q67" s="4">
        <f t="shared" si="11"/>
        <v>0.77343173431734313</v>
      </c>
      <c r="R67" s="4">
        <f t="shared" si="11"/>
        <v>1.037564077425138</v>
      </c>
      <c r="S67" s="4">
        <f t="shared" si="11"/>
        <v>1.0587162818166769</v>
      </c>
      <c r="T67" s="4">
        <f t="shared" si="11"/>
        <v>1.0571519722899527</v>
      </c>
      <c r="U67" s="4">
        <f t="shared" si="11"/>
        <v>1.0753897283036968</v>
      </c>
    </row>
    <row r="68" spans="1:21" ht="21.75" customHeight="1" thickBot="1" x14ac:dyDescent="0.5">
      <c r="A68" s="52">
        <v>1396</v>
      </c>
      <c r="B68" s="55">
        <v>103865</v>
      </c>
      <c r="C68" s="56">
        <v>206246</v>
      </c>
      <c r="D68" s="55">
        <v>482417</v>
      </c>
      <c r="E68" s="56">
        <v>30004</v>
      </c>
      <c r="F68" s="55">
        <v>50745</v>
      </c>
      <c r="G68" s="56">
        <v>908</v>
      </c>
      <c r="H68" s="55">
        <v>36963</v>
      </c>
      <c r="I68" s="56">
        <v>482029</v>
      </c>
      <c r="J68" s="55">
        <v>518992</v>
      </c>
      <c r="K68" s="56">
        <f t="shared" si="1"/>
        <v>1393177</v>
      </c>
      <c r="L68" s="4">
        <f t="shared" si="11"/>
        <v>0.74805361296967166</v>
      </c>
      <c r="M68" s="4">
        <f t="shared" si="11"/>
        <v>1.0303799365523443</v>
      </c>
      <c r="N68" s="4">
        <f t="shared" si="11"/>
        <v>0.99220700690653751</v>
      </c>
      <c r="O68" s="4">
        <f t="shared" si="11"/>
        <v>1.0834115692929875</v>
      </c>
      <c r="P68" s="4">
        <f t="shared" si="11"/>
        <v>1.0534127709042598</v>
      </c>
      <c r="Q68" s="4">
        <f t="shared" si="11"/>
        <v>0.86641221374045807</v>
      </c>
      <c r="R68" s="4">
        <f t="shared" si="11"/>
        <v>0.99792116630669547</v>
      </c>
      <c r="S68" s="4">
        <f t="shared" si="11"/>
        <v>1.0185267748663001</v>
      </c>
      <c r="T68" s="4">
        <f t="shared" si="11"/>
        <v>1.0170311247675392</v>
      </c>
      <c r="U68" s="4">
        <f t="shared" si="11"/>
        <v>0.98636678695555824</v>
      </c>
    </row>
    <row r="69" spans="1:21" ht="21.75" customHeight="1" thickBot="1" x14ac:dyDescent="0.5">
      <c r="A69" s="52">
        <v>1397</v>
      </c>
      <c r="B69" s="55">
        <v>95604</v>
      </c>
      <c r="C69" s="56">
        <v>191261</v>
      </c>
      <c r="D69" s="55">
        <v>429008</v>
      </c>
      <c r="E69" s="56">
        <v>24501</v>
      </c>
      <c r="F69" s="55">
        <v>51651</v>
      </c>
      <c r="G69" s="56">
        <v>918</v>
      </c>
      <c r="H69" s="55">
        <v>31671</v>
      </c>
      <c r="I69" s="56">
        <v>444687</v>
      </c>
      <c r="J69" s="55">
        <v>476358</v>
      </c>
      <c r="K69" s="56">
        <f t="shared" si="1"/>
        <v>1269301</v>
      </c>
      <c r="L69" s="4">
        <f t="shared" si="11"/>
        <v>0.92046406392913882</v>
      </c>
      <c r="M69" s="4">
        <f t="shared" si="11"/>
        <v>0.9273440454602756</v>
      </c>
      <c r="N69" s="4">
        <f t="shared" si="11"/>
        <v>0.8892887273873018</v>
      </c>
      <c r="O69" s="4">
        <f t="shared" si="11"/>
        <v>0.81659112118384214</v>
      </c>
      <c r="P69" s="4">
        <f t="shared" si="11"/>
        <v>1.0178539757611587</v>
      </c>
      <c r="Q69" s="4">
        <f t="shared" si="11"/>
        <v>1.0110132158590308</v>
      </c>
      <c r="R69" s="4">
        <f t="shared" si="11"/>
        <v>0.85682980277574872</v>
      </c>
      <c r="S69" s="4">
        <f t="shared" si="11"/>
        <v>0.92253163191426246</v>
      </c>
      <c r="T69" s="4">
        <f t="shared" si="11"/>
        <v>0.91785229830132253</v>
      </c>
      <c r="U69" s="4">
        <f t="shared" si="11"/>
        <v>0.91108380342196293</v>
      </c>
    </row>
    <row r="70" spans="1:21" ht="21.75" customHeight="1" thickBot="1" x14ac:dyDescent="0.5">
      <c r="A70" s="52">
        <v>1398</v>
      </c>
      <c r="B70" s="55">
        <v>79540</v>
      </c>
      <c r="C70" s="56">
        <v>191940</v>
      </c>
      <c r="D70" s="55">
        <v>324722</v>
      </c>
      <c r="E70" s="56">
        <v>17510</v>
      </c>
      <c r="F70" s="55">
        <v>54669</v>
      </c>
      <c r="G70" s="56">
        <v>792</v>
      </c>
      <c r="H70" s="55">
        <v>32169</v>
      </c>
      <c r="I70" s="56">
        <v>413648</v>
      </c>
      <c r="J70" s="55">
        <v>445817</v>
      </c>
      <c r="K70" s="56">
        <f t="shared" si="1"/>
        <v>1114990</v>
      </c>
      <c r="L70" s="4">
        <f t="shared" si="11"/>
        <v>0.83197355759173253</v>
      </c>
      <c r="M70" s="4">
        <f t="shared" si="11"/>
        <v>1.0035501226073271</v>
      </c>
      <c r="N70" s="4">
        <f t="shared" si="11"/>
        <v>0.75691362398836382</v>
      </c>
      <c r="O70" s="4">
        <f t="shared" si="11"/>
        <v>0.71466470756295664</v>
      </c>
      <c r="P70" s="4">
        <f t="shared" si="11"/>
        <v>1.0584306208979497</v>
      </c>
      <c r="Q70" s="4">
        <f t="shared" si="11"/>
        <v>0.86274509803921573</v>
      </c>
      <c r="R70" s="4">
        <f t="shared" si="11"/>
        <v>1.01572416406176</v>
      </c>
      <c r="S70" s="4">
        <f t="shared" si="11"/>
        <v>0.93020034316271893</v>
      </c>
      <c r="T70" s="4">
        <f t="shared" si="11"/>
        <v>0.93588645514507995</v>
      </c>
      <c r="U70" s="4">
        <f t="shared" si="11"/>
        <v>0.87842836332753227</v>
      </c>
    </row>
    <row r="71" spans="1:21" ht="21.75" customHeight="1" thickBot="1" x14ac:dyDescent="0.5">
      <c r="A71" s="52">
        <v>1399</v>
      </c>
      <c r="B71" s="55">
        <v>75510</v>
      </c>
      <c r="C71" s="56">
        <v>192633</v>
      </c>
      <c r="D71" s="55">
        <v>291455</v>
      </c>
      <c r="E71" s="56">
        <v>11830</v>
      </c>
      <c r="F71" s="55">
        <v>69823</v>
      </c>
      <c r="G71" s="56">
        <v>631</v>
      </c>
      <c r="H71" s="55">
        <v>27787</v>
      </c>
      <c r="I71" s="56">
        <v>593366</v>
      </c>
      <c r="J71" s="55">
        <v>621153</v>
      </c>
      <c r="K71" s="56">
        <f t="shared" si="1"/>
        <v>1263035</v>
      </c>
      <c r="L71" s="4">
        <f t="shared" si="11"/>
        <v>0.94933366859441792</v>
      </c>
      <c r="M71" s="4">
        <f t="shared" si="11"/>
        <v>1.0036105032822757</v>
      </c>
      <c r="N71" s="4">
        <f t="shared" si="11"/>
        <v>0.89755236787159476</v>
      </c>
      <c r="O71" s="4">
        <f t="shared" si="11"/>
        <v>0.67561393489434607</v>
      </c>
      <c r="P71" s="4">
        <f t="shared" si="11"/>
        <v>1.2771954855585432</v>
      </c>
      <c r="Q71" s="4">
        <f t="shared" si="11"/>
        <v>0.79671717171717171</v>
      </c>
      <c r="R71" s="4">
        <f t="shared" si="11"/>
        <v>0.86378190183095527</v>
      </c>
      <c r="S71" s="4">
        <f t="shared" si="11"/>
        <v>1.4344708544462925</v>
      </c>
      <c r="T71" s="4">
        <f t="shared" si="11"/>
        <v>1.3932914177790439</v>
      </c>
      <c r="U71" s="4">
        <f t="shared" si="11"/>
        <v>1.1327769755782564</v>
      </c>
    </row>
    <row r="72" spans="1:21" ht="21.75" customHeight="1" thickBot="1" x14ac:dyDescent="0.5">
      <c r="A72" s="52">
        <v>1400</v>
      </c>
      <c r="B72" s="55">
        <v>95881</v>
      </c>
      <c r="C72" s="56">
        <v>234009</v>
      </c>
      <c r="D72" s="55">
        <v>729322</v>
      </c>
      <c r="E72" s="56">
        <v>11791</v>
      </c>
      <c r="F72" s="55">
        <v>81465</v>
      </c>
      <c r="G72" s="56">
        <v>764</v>
      </c>
      <c r="H72" s="55">
        <v>29255</v>
      </c>
      <c r="I72" s="56">
        <v>755332</v>
      </c>
      <c r="J72" s="55">
        <v>784587</v>
      </c>
      <c r="K72" s="56">
        <f t="shared" si="1"/>
        <v>1937819</v>
      </c>
      <c r="L72" s="4">
        <f t="shared" si="11"/>
        <v>1.2697788372401007</v>
      </c>
      <c r="M72" s="4">
        <f t="shared" si="11"/>
        <v>1.2147918580928501</v>
      </c>
      <c r="N72" s="4">
        <f t="shared" si="11"/>
        <v>2.5023485615275085</v>
      </c>
      <c r="O72" s="4">
        <f t="shared" si="11"/>
        <v>0.99670329670329672</v>
      </c>
      <c r="P72" s="4">
        <f t="shared" si="11"/>
        <v>1.1667358893201381</v>
      </c>
      <c r="Q72" s="4">
        <f t="shared" si="11"/>
        <v>1.2107765451664025</v>
      </c>
      <c r="R72" s="4">
        <f t="shared" si="11"/>
        <v>1.0528304602871847</v>
      </c>
      <c r="S72" s="4">
        <f t="shared" si="11"/>
        <v>1.2729613762837777</v>
      </c>
      <c r="T72" s="4">
        <f t="shared" si="11"/>
        <v>1.2631139187929543</v>
      </c>
      <c r="U72" s="4">
        <f t="shared" si="11"/>
        <v>1.53425597865459</v>
      </c>
    </row>
    <row r="73" spans="1:21" ht="21.75" customHeight="1" thickBot="1" x14ac:dyDescent="0.5">
      <c r="A73" s="36">
        <v>1401</v>
      </c>
      <c r="B73" s="55">
        <v>101299</v>
      </c>
      <c r="C73" s="56">
        <v>315275</v>
      </c>
      <c r="D73" s="55">
        <v>776168</v>
      </c>
      <c r="E73" s="56">
        <v>7685</v>
      </c>
      <c r="F73" s="55">
        <v>61887</v>
      </c>
      <c r="G73" s="56">
        <v>772</v>
      </c>
      <c r="H73" s="55">
        <v>30532</v>
      </c>
      <c r="I73" s="56">
        <v>519355</v>
      </c>
      <c r="J73" s="55">
        <v>549887</v>
      </c>
      <c r="K73" s="56">
        <f t="shared" si="1"/>
        <v>1812973</v>
      </c>
      <c r="L73" s="4">
        <f t="shared" ref="L73:U74" si="12">B73/B72</f>
        <v>1.0565075458119961</v>
      </c>
      <c r="M73" s="4">
        <f t="shared" si="12"/>
        <v>1.3472772414736185</v>
      </c>
      <c r="N73" s="4">
        <f t="shared" si="12"/>
        <v>1.0642322595506513</v>
      </c>
      <c r="O73" s="4">
        <f t="shared" si="12"/>
        <v>0.65176829785429569</v>
      </c>
      <c r="P73" s="4">
        <f t="shared" si="12"/>
        <v>0.75967593445037751</v>
      </c>
      <c r="Q73" s="4">
        <f t="shared" si="12"/>
        <v>1.0104712041884816</v>
      </c>
      <c r="R73" s="4">
        <f t="shared" si="12"/>
        <v>1.0436506580071783</v>
      </c>
      <c r="S73" s="4">
        <f t="shared" si="12"/>
        <v>0.68758506193303082</v>
      </c>
      <c r="T73" s="4">
        <f t="shared" si="12"/>
        <v>0.70086172725268203</v>
      </c>
      <c r="U73" s="4">
        <f t="shared" si="12"/>
        <v>0.9355739622740824</v>
      </c>
    </row>
    <row r="74" spans="1:21" ht="21.75" customHeight="1" thickBot="1" x14ac:dyDescent="0.5">
      <c r="A74" s="36">
        <v>1402</v>
      </c>
      <c r="B74" s="55">
        <v>99626</v>
      </c>
      <c r="C74" s="56">
        <v>357427</v>
      </c>
      <c r="D74" s="55">
        <v>717645</v>
      </c>
      <c r="E74" s="56">
        <v>4717</v>
      </c>
      <c r="F74" s="55">
        <v>60792</v>
      </c>
      <c r="G74" s="56">
        <v>735</v>
      </c>
      <c r="H74" s="55">
        <v>30153</v>
      </c>
      <c r="I74" s="56">
        <v>468354</v>
      </c>
      <c r="J74" s="55">
        <v>498507</v>
      </c>
      <c r="K74" s="56">
        <f>J74+G74+F74+E74+D74+C74+B74</f>
        <v>1739449</v>
      </c>
      <c r="L74" s="4">
        <f t="shared" si="12"/>
        <v>0.9834845358789327</v>
      </c>
      <c r="M74" s="4">
        <f t="shared" si="12"/>
        <v>1.1336991515343748</v>
      </c>
      <c r="N74" s="4">
        <f t="shared" si="12"/>
        <v>0.92460008657919424</v>
      </c>
      <c r="O74" s="4">
        <f t="shared" si="12"/>
        <v>0.61379310344827587</v>
      </c>
      <c r="P74" s="4">
        <f t="shared" si="12"/>
        <v>0.9823064617771099</v>
      </c>
      <c r="Q74" s="4">
        <f t="shared" si="12"/>
        <v>0.95207253886010368</v>
      </c>
      <c r="R74" s="4">
        <f t="shared" si="12"/>
        <v>0.98758679418315209</v>
      </c>
      <c r="S74" s="4">
        <f t="shared" si="12"/>
        <v>0.9017993472672835</v>
      </c>
      <c r="T74" s="4">
        <f t="shared" si="12"/>
        <v>0.90656262104759711</v>
      </c>
      <c r="U74" s="4">
        <f t="shared" si="12"/>
        <v>0.95944561777809156</v>
      </c>
    </row>
    <row r="75" spans="1:21" s="1" customFormat="1" ht="21.75" thickBot="1" x14ac:dyDescent="0.6">
      <c r="A75" s="25" t="s">
        <v>76</v>
      </c>
      <c r="B75" s="69">
        <f t="shared" ref="B75:K75" si="13">GEOMEAN(L63:L74)-1</f>
        <v>4.1463863579713767E-3</v>
      </c>
      <c r="C75" s="69">
        <f t="shared" si="13"/>
        <v>0.11113399169280935</v>
      </c>
      <c r="D75" s="69">
        <f t="shared" si="13"/>
        <v>5.3845560241411405E-2</v>
      </c>
      <c r="E75" s="69">
        <f t="shared" si="13"/>
        <v>-0.13675264111495533</v>
      </c>
      <c r="F75" s="69">
        <f t="shared" si="13"/>
        <v>3.9875710560621558E-2</v>
      </c>
      <c r="G75" s="69">
        <f t="shared" si="13"/>
        <v>-5.7503718422358241E-2</v>
      </c>
      <c r="H75" s="69">
        <f t="shared" si="13"/>
        <v>-2.3702588519219248E-2</v>
      </c>
      <c r="I75" s="69">
        <f t="shared" si="13"/>
        <v>2.8784604382647849E-3</v>
      </c>
      <c r="J75" s="69">
        <f t="shared" si="13"/>
        <v>9.7927727421476263E-4</v>
      </c>
      <c r="K75" s="69">
        <f t="shared" si="13"/>
        <v>3.5995463542084938E-2</v>
      </c>
    </row>
    <row r="77" spans="1:21" ht="21.75" customHeight="1" x14ac:dyDescent="0.45"/>
    <row r="78" spans="1:21" ht="21.75" customHeight="1" x14ac:dyDescent="0.45"/>
    <row r="79" spans="1:21" ht="21.75" customHeight="1" x14ac:dyDescent="0.45"/>
    <row r="80" spans="1:21" ht="21.75" customHeight="1" x14ac:dyDescent="0.45"/>
    <row r="81" spans="3:3" ht="21.75" customHeight="1" x14ac:dyDescent="0.45"/>
    <row r="82" spans="3:3" ht="21.75" customHeight="1" x14ac:dyDescent="0.45"/>
    <row r="83" spans="3:3" ht="21.75" customHeight="1" x14ac:dyDescent="0.45"/>
    <row r="84" spans="3:3" ht="21.75" customHeight="1" x14ac:dyDescent="0.45"/>
    <row r="85" spans="3:3" ht="21.75" customHeight="1" x14ac:dyDescent="0.45"/>
    <row r="86" spans="3:3" ht="21.75" customHeight="1" x14ac:dyDescent="0.45"/>
    <row r="87" spans="3:3" ht="21.75" customHeight="1" x14ac:dyDescent="0.45"/>
    <row r="88" spans="3:3" ht="21.75" customHeight="1" x14ac:dyDescent="0.45"/>
    <row r="89" spans="3:3" ht="21.75" customHeight="1" x14ac:dyDescent="0.45"/>
    <row r="90" spans="3:3" ht="21.75" customHeight="1" x14ac:dyDescent="0.45"/>
    <row r="91" spans="3:3" ht="21.75" customHeight="1" x14ac:dyDescent="0.45">
      <c r="C91" s="44">
        <v>19924</v>
      </c>
    </row>
    <row r="92" spans="3:3" ht="21.75" customHeight="1" x14ac:dyDescent="0.45">
      <c r="C92" s="44">
        <v>4047584</v>
      </c>
    </row>
    <row r="93" spans="3:3" x14ac:dyDescent="0.45">
      <c r="C93" s="44">
        <f>C91+C92</f>
        <v>4067508</v>
      </c>
    </row>
    <row r="95" spans="3:3" ht="21.75" customHeight="1" x14ac:dyDescent="0.45"/>
    <row r="96" spans="3:3" ht="21.75" customHeight="1" x14ac:dyDescent="0.45"/>
    <row r="97" ht="21.75" customHeight="1" x14ac:dyDescent="0.45"/>
    <row r="98" ht="21.75" customHeight="1" x14ac:dyDescent="0.45"/>
    <row r="99" ht="21.75" customHeight="1" x14ac:dyDescent="0.45"/>
    <row r="100" ht="21.75" customHeight="1" x14ac:dyDescent="0.45"/>
    <row r="101" ht="21.75" customHeight="1" x14ac:dyDescent="0.45"/>
    <row r="102" ht="21.75" customHeight="1" x14ac:dyDescent="0.45"/>
    <row r="103" ht="21.75" customHeight="1" x14ac:dyDescent="0.45"/>
    <row r="104" ht="21.75" customHeight="1" x14ac:dyDescent="0.45"/>
    <row r="105" ht="21.75" customHeight="1" x14ac:dyDescent="0.45"/>
    <row r="106" ht="21.75" customHeight="1" x14ac:dyDescent="0.45"/>
    <row r="107" ht="21.75" customHeight="1" x14ac:dyDescent="0.45"/>
    <row r="108" ht="21.75" customHeight="1" x14ac:dyDescent="0.45"/>
    <row r="109" ht="21.75" customHeight="1" x14ac:dyDescent="0.45"/>
    <row r="110" ht="21.75" customHeight="1" x14ac:dyDescent="0.45"/>
    <row r="111" ht="21.75" customHeight="1" x14ac:dyDescent="0.45"/>
  </sheetData>
  <mergeCells count="40">
    <mergeCell ref="A59:K59"/>
    <mergeCell ref="A60:A61"/>
    <mergeCell ref="B60:B61"/>
    <mergeCell ref="C60:C61"/>
    <mergeCell ref="D60:D61"/>
    <mergeCell ref="E60:E61"/>
    <mergeCell ref="F60:F61"/>
    <mergeCell ref="G60:G61"/>
    <mergeCell ref="H60:J60"/>
    <mergeCell ref="K60:K61"/>
    <mergeCell ref="A40:K40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F22:F23"/>
    <mergeCell ref="G22:G23"/>
    <mergeCell ref="H22:J22"/>
    <mergeCell ref="K22:K23"/>
    <mergeCell ref="A21:J21"/>
    <mergeCell ref="A22:A23"/>
    <mergeCell ref="B22:B23"/>
    <mergeCell ref="C22:C23"/>
    <mergeCell ref="D22:D23"/>
    <mergeCell ref="E22:E23"/>
    <mergeCell ref="A1:K1"/>
    <mergeCell ref="A2:A3"/>
    <mergeCell ref="B2:B3"/>
    <mergeCell ref="C2:C3"/>
    <mergeCell ref="D2:D3"/>
    <mergeCell ref="E2:E3"/>
    <mergeCell ref="F2:F3"/>
    <mergeCell ref="G2:G3"/>
    <mergeCell ref="H2:J2"/>
    <mergeCell ref="K2:K3"/>
  </mergeCells>
  <printOptions horizontalCentered="1"/>
  <pageMargins left="0" right="0" top="0.78740157480314965" bottom="0" header="0" footer="0"/>
  <pageSetup paperSize="9" scale="85" orientation="portrait" r:id="rId1"/>
  <headerFooter alignWithMargins="0"/>
  <rowBreaks count="1" manualBreakCount="1">
    <brk id="39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5B69-8D34-4BCA-8CE7-E7B83E5C0551}">
  <sheetPr>
    <tabColor theme="3" tint="0.39997558519241921"/>
  </sheetPr>
  <dimension ref="A1:L63"/>
  <sheetViews>
    <sheetView rightToLeft="1" view="pageBreakPreview" topLeftCell="A31" zoomScaleNormal="100" zoomScaleSheetLayoutView="100" workbookViewId="0">
      <selection activeCell="N21" sqref="N21"/>
    </sheetView>
  </sheetViews>
  <sheetFormatPr defaultRowHeight="18.75" x14ac:dyDescent="0.45"/>
  <cols>
    <col min="1" max="1" width="9.5703125" style="44" customWidth="1"/>
    <col min="2" max="2" width="9.140625" style="44"/>
    <col min="3" max="4" width="10" style="44" customWidth="1"/>
    <col min="5" max="5" width="9.42578125" style="44" customWidth="1"/>
    <col min="6" max="6" width="10" style="44" customWidth="1"/>
    <col min="7" max="7" width="11.28515625" style="44" customWidth="1"/>
    <col min="8" max="8" width="10.42578125" style="44" customWidth="1"/>
    <col min="9" max="9" width="11.85546875" style="44" customWidth="1"/>
    <col min="10" max="10" width="10.7109375" style="44" customWidth="1"/>
    <col min="11" max="11" width="12.85546875" style="44" customWidth="1"/>
    <col min="12" max="16384" width="9.140625" style="44"/>
  </cols>
  <sheetData>
    <row r="1" spans="1:12" ht="24.75" thickBot="1" x14ac:dyDescent="0.65">
      <c r="A1" s="131" t="s">
        <v>74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61"/>
    </row>
    <row r="2" spans="1:12" ht="24.75" thickBot="1" x14ac:dyDescent="0.5">
      <c r="A2" s="128" t="s">
        <v>3</v>
      </c>
      <c r="B2" s="130" t="s">
        <v>24</v>
      </c>
      <c r="C2" s="130" t="s">
        <v>28</v>
      </c>
      <c r="D2" s="130" t="s">
        <v>27</v>
      </c>
      <c r="E2" s="130" t="s">
        <v>25</v>
      </c>
      <c r="F2" s="130" t="s">
        <v>26</v>
      </c>
      <c r="G2" s="130" t="s">
        <v>29</v>
      </c>
      <c r="H2" s="136" t="s">
        <v>30</v>
      </c>
      <c r="I2" s="136"/>
      <c r="J2" s="136"/>
      <c r="K2" s="128" t="s">
        <v>4</v>
      </c>
      <c r="L2" s="61"/>
    </row>
    <row r="3" spans="1:12" ht="21.75" thickBot="1" x14ac:dyDescent="0.5">
      <c r="A3" s="128"/>
      <c r="B3" s="130"/>
      <c r="C3" s="130"/>
      <c r="D3" s="130"/>
      <c r="E3" s="130"/>
      <c r="F3" s="130"/>
      <c r="G3" s="130"/>
      <c r="H3" s="57" t="s">
        <v>31</v>
      </c>
      <c r="I3" s="57" t="s">
        <v>32</v>
      </c>
      <c r="J3" s="57" t="s">
        <v>2</v>
      </c>
      <c r="K3" s="128"/>
    </row>
    <row r="4" spans="1:12" ht="19.5" thickBot="1" x14ac:dyDescent="0.5">
      <c r="A4" s="52">
        <v>1359</v>
      </c>
      <c r="B4" s="55">
        <v>21117</v>
      </c>
      <c r="C4" s="56">
        <v>4193</v>
      </c>
      <c r="D4" s="55">
        <v>0</v>
      </c>
      <c r="E4" s="56">
        <v>0</v>
      </c>
      <c r="F4" s="55">
        <v>0</v>
      </c>
      <c r="G4" s="56">
        <v>480</v>
      </c>
      <c r="H4" s="55">
        <v>19933</v>
      </c>
      <c r="I4" s="56">
        <v>117144</v>
      </c>
      <c r="J4" s="55">
        <f t="shared" ref="J4:J35" si="0">I4+H4</f>
        <v>137077</v>
      </c>
      <c r="K4" s="56">
        <f t="shared" ref="K4:K47" si="1">J4+G4+F4+E4+D4+C4+B4</f>
        <v>162867</v>
      </c>
    </row>
    <row r="5" spans="1:12" ht="19.5" thickBot="1" x14ac:dyDescent="0.5">
      <c r="A5" s="52">
        <v>1360</v>
      </c>
      <c r="B5" s="55">
        <v>20201</v>
      </c>
      <c r="C5" s="56">
        <v>5534</v>
      </c>
      <c r="D5" s="55">
        <v>0</v>
      </c>
      <c r="E5" s="56">
        <v>0</v>
      </c>
      <c r="F5" s="55">
        <v>0</v>
      </c>
      <c r="G5" s="56">
        <v>424</v>
      </c>
      <c r="H5" s="55">
        <v>20321</v>
      </c>
      <c r="I5" s="56">
        <v>115634</v>
      </c>
      <c r="J5" s="55">
        <f>I5+H5</f>
        <v>135955</v>
      </c>
      <c r="K5" s="56">
        <f>J5+G5+F5+E5+D5+C5+B5</f>
        <v>162114</v>
      </c>
    </row>
    <row r="6" spans="1:12" ht="19.5" thickBot="1" x14ac:dyDescent="0.5">
      <c r="A6" s="52">
        <v>1361</v>
      </c>
      <c r="B6" s="55">
        <v>17531</v>
      </c>
      <c r="C6" s="56">
        <v>6392</v>
      </c>
      <c r="D6" s="55">
        <v>0</v>
      </c>
      <c r="E6" s="56">
        <v>0</v>
      </c>
      <c r="F6" s="55">
        <v>0</v>
      </c>
      <c r="G6" s="56">
        <v>596</v>
      </c>
      <c r="H6" s="55">
        <v>23614</v>
      </c>
      <c r="I6" s="56">
        <v>109956</v>
      </c>
      <c r="J6" s="55">
        <f t="shared" si="0"/>
        <v>133570</v>
      </c>
      <c r="K6" s="56">
        <f t="shared" si="1"/>
        <v>158089</v>
      </c>
      <c r="L6" s="60"/>
    </row>
    <row r="7" spans="1:12" ht="19.5" thickBot="1" x14ac:dyDescent="0.5">
      <c r="A7" s="52">
        <v>1362</v>
      </c>
      <c r="B7" s="55">
        <v>17033</v>
      </c>
      <c r="C7" s="56">
        <v>6981</v>
      </c>
      <c r="D7" s="55">
        <v>0</v>
      </c>
      <c r="E7" s="56">
        <v>0</v>
      </c>
      <c r="F7" s="55">
        <v>0</v>
      </c>
      <c r="G7" s="56">
        <v>753</v>
      </c>
      <c r="H7" s="55">
        <v>26421</v>
      </c>
      <c r="I7" s="56">
        <v>127081</v>
      </c>
      <c r="J7" s="55">
        <f t="shared" si="0"/>
        <v>153502</v>
      </c>
      <c r="K7" s="56">
        <f t="shared" si="1"/>
        <v>178269</v>
      </c>
      <c r="L7" s="60"/>
    </row>
    <row r="8" spans="1:12" ht="19.5" thickBot="1" x14ac:dyDescent="0.5">
      <c r="A8" s="52">
        <v>1363</v>
      </c>
      <c r="B8" s="55">
        <v>14820</v>
      </c>
      <c r="C8" s="56">
        <v>7531</v>
      </c>
      <c r="D8" s="55">
        <v>0</v>
      </c>
      <c r="E8" s="56">
        <v>0</v>
      </c>
      <c r="F8" s="55">
        <v>0</v>
      </c>
      <c r="G8" s="56">
        <v>643</v>
      </c>
      <c r="H8" s="55">
        <v>26717</v>
      </c>
      <c r="I8" s="56">
        <v>148940</v>
      </c>
      <c r="J8" s="55">
        <f t="shared" si="0"/>
        <v>175657</v>
      </c>
      <c r="K8" s="56">
        <f t="shared" si="1"/>
        <v>198651</v>
      </c>
      <c r="L8" s="60"/>
    </row>
    <row r="9" spans="1:12" ht="19.5" thickBot="1" x14ac:dyDescent="0.5">
      <c r="A9" s="52">
        <v>1364</v>
      </c>
      <c r="B9" s="55">
        <v>15882</v>
      </c>
      <c r="C9" s="56">
        <v>7744</v>
      </c>
      <c r="D9" s="55">
        <v>0</v>
      </c>
      <c r="E9" s="56">
        <v>0</v>
      </c>
      <c r="F9" s="55">
        <v>0</v>
      </c>
      <c r="G9" s="56">
        <v>656</v>
      </c>
      <c r="H9" s="55">
        <v>26601</v>
      </c>
      <c r="I9" s="56">
        <v>159290</v>
      </c>
      <c r="J9" s="55">
        <f t="shared" si="0"/>
        <v>185891</v>
      </c>
      <c r="K9" s="56">
        <f t="shared" si="1"/>
        <v>210173</v>
      </c>
      <c r="L9" s="60"/>
    </row>
    <row r="10" spans="1:12" ht="19.5" thickBot="1" x14ac:dyDescent="0.5">
      <c r="A10" s="52">
        <v>1365</v>
      </c>
      <c r="B10" s="55">
        <v>15923</v>
      </c>
      <c r="C10" s="56">
        <v>7224</v>
      </c>
      <c r="D10" s="55">
        <v>0</v>
      </c>
      <c r="E10" s="56">
        <v>0</v>
      </c>
      <c r="F10" s="55">
        <v>0</v>
      </c>
      <c r="G10" s="56">
        <v>619</v>
      </c>
      <c r="H10" s="55">
        <v>24257</v>
      </c>
      <c r="I10" s="56">
        <v>159384</v>
      </c>
      <c r="J10" s="55">
        <f t="shared" si="0"/>
        <v>183641</v>
      </c>
      <c r="K10" s="56">
        <f t="shared" si="1"/>
        <v>207407</v>
      </c>
      <c r="L10" s="60"/>
    </row>
    <row r="11" spans="1:12" ht="19.5" thickBot="1" x14ac:dyDescent="0.5">
      <c r="A11" s="52">
        <v>1366</v>
      </c>
      <c r="B11" s="55">
        <v>16320</v>
      </c>
      <c r="C11" s="56">
        <v>6579</v>
      </c>
      <c r="D11" s="55">
        <v>0</v>
      </c>
      <c r="E11" s="56">
        <v>0</v>
      </c>
      <c r="F11" s="55">
        <v>0</v>
      </c>
      <c r="G11" s="56">
        <v>576</v>
      </c>
      <c r="H11" s="55">
        <v>21993</v>
      </c>
      <c r="I11" s="56">
        <v>146530</v>
      </c>
      <c r="J11" s="55">
        <f t="shared" si="0"/>
        <v>168523</v>
      </c>
      <c r="K11" s="56">
        <f t="shared" si="1"/>
        <v>191998</v>
      </c>
      <c r="L11" s="60"/>
    </row>
    <row r="12" spans="1:12" ht="19.5" thickBot="1" x14ac:dyDescent="0.5">
      <c r="A12" s="52">
        <v>1367</v>
      </c>
      <c r="B12" s="55">
        <v>18728</v>
      </c>
      <c r="C12" s="56">
        <v>6476</v>
      </c>
      <c r="D12" s="55">
        <v>0</v>
      </c>
      <c r="E12" s="56">
        <v>0</v>
      </c>
      <c r="F12" s="55">
        <v>0</v>
      </c>
      <c r="G12" s="56">
        <v>792</v>
      </c>
      <c r="H12" s="55">
        <v>21864</v>
      </c>
      <c r="I12" s="56">
        <v>149072</v>
      </c>
      <c r="J12" s="55">
        <f t="shared" si="0"/>
        <v>170936</v>
      </c>
      <c r="K12" s="56">
        <f t="shared" si="1"/>
        <v>196932</v>
      </c>
      <c r="L12" s="60"/>
    </row>
    <row r="13" spans="1:12" ht="19.5" thickBot="1" x14ac:dyDescent="0.5">
      <c r="A13" s="52">
        <v>1368</v>
      </c>
      <c r="B13" s="55">
        <v>18501</v>
      </c>
      <c r="C13" s="56">
        <v>6718</v>
      </c>
      <c r="D13" s="55">
        <v>0</v>
      </c>
      <c r="E13" s="56">
        <v>0</v>
      </c>
      <c r="F13" s="55">
        <v>0</v>
      </c>
      <c r="G13" s="56">
        <v>842</v>
      </c>
      <c r="H13" s="55">
        <v>22627</v>
      </c>
      <c r="I13" s="56">
        <v>153223</v>
      </c>
      <c r="J13" s="55">
        <f t="shared" si="0"/>
        <v>175850</v>
      </c>
      <c r="K13" s="56">
        <f t="shared" si="1"/>
        <v>201911</v>
      </c>
      <c r="L13" s="60"/>
    </row>
    <row r="14" spans="1:12" ht="19.5" thickBot="1" x14ac:dyDescent="0.5">
      <c r="A14" s="52">
        <v>1369</v>
      </c>
      <c r="B14" s="55">
        <v>18221</v>
      </c>
      <c r="C14" s="56">
        <v>7049</v>
      </c>
      <c r="D14" s="55">
        <v>0</v>
      </c>
      <c r="E14" s="56">
        <v>0</v>
      </c>
      <c r="F14" s="55">
        <v>0</v>
      </c>
      <c r="G14" s="56">
        <v>1027</v>
      </c>
      <c r="H14" s="55">
        <v>22948</v>
      </c>
      <c r="I14" s="56">
        <v>148603</v>
      </c>
      <c r="J14" s="55">
        <f t="shared" si="0"/>
        <v>171551</v>
      </c>
      <c r="K14" s="56">
        <f t="shared" si="1"/>
        <v>197848</v>
      </c>
      <c r="L14" s="60"/>
    </row>
    <row r="15" spans="1:12" ht="19.5" thickBot="1" x14ac:dyDescent="0.5">
      <c r="A15" s="52">
        <v>1370</v>
      </c>
      <c r="B15" s="55">
        <v>18992</v>
      </c>
      <c r="C15" s="56">
        <v>6886</v>
      </c>
      <c r="D15" s="55">
        <v>0</v>
      </c>
      <c r="E15" s="56">
        <v>0</v>
      </c>
      <c r="F15" s="55">
        <v>0</v>
      </c>
      <c r="G15" s="56">
        <v>1075</v>
      </c>
      <c r="H15" s="55">
        <v>22716</v>
      </c>
      <c r="I15" s="56">
        <v>148671</v>
      </c>
      <c r="J15" s="55">
        <f t="shared" si="0"/>
        <v>171387</v>
      </c>
      <c r="K15" s="56">
        <f t="shared" si="1"/>
        <v>198340</v>
      </c>
      <c r="L15" s="60"/>
    </row>
    <row r="16" spans="1:12" ht="19.5" thickBot="1" x14ac:dyDescent="0.5">
      <c r="A16" s="52">
        <v>1371</v>
      </c>
      <c r="B16" s="55">
        <v>17762</v>
      </c>
      <c r="C16" s="56">
        <v>7063</v>
      </c>
      <c r="D16" s="55">
        <v>0</v>
      </c>
      <c r="E16" s="56">
        <v>0</v>
      </c>
      <c r="F16" s="55">
        <v>0</v>
      </c>
      <c r="G16" s="56">
        <v>1057</v>
      </c>
      <c r="H16" s="55">
        <v>20067</v>
      </c>
      <c r="I16" s="56">
        <v>139574</v>
      </c>
      <c r="J16" s="55">
        <f t="shared" si="0"/>
        <v>159641</v>
      </c>
      <c r="K16" s="56">
        <f t="shared" si="1"/>
        <v>185523</v>
      </c>
      <c r="L16" s="60"/>
    </row>
    <row r="17" spans="1:12" ht="19.5" thickBot="1" x14ac:dyDescent="0.5">
      <c r="A17" s="52">
        <v>1372</v>
      </c>
      <c r="B17" s="55">
        <v>20972</v>
      </c>
      <c r="C17" s="56">
        <v>7600</v>
      </c>
      <c r="D17" s="55">
        <v>0</v>
      </c>
      <c r="E17" s="56">
        <v>0</v>
      </c>
      <c r="F17" s="55">
        <v>0</v>
      </c>
      <c r="G17" s="56">
        <v>1170</v>
      </c>
      <c r="H17" s="55">
        <v>18328</v>
      </c>
      <c r="I17" s="56">
        <v>153993</v>
      </c>
      <c r="J17" s="55">
        <f t="shared" si="0"/>
        <v>172321</v>
      </c>
      <c r="K17" s="56">
        <f t="shared" si="1"/>
        <v>202063</v>
      </c>
      <c r="L17" s="60"/>
    </row>
    <row r="18" spans="1:12" ht="19.5" thickBot="1" x14ac:dyDescent="0.5">
      <c r="A18" s="52">
        <v>1373</v>
      </c>
      <c r="B18" s="55">
        <v>24044</v>
      </c>
      <c r="C18" s="56">
        <v>8203</v>
      </c>
      <c r="D18" s="55">
        <v>0</v>
      </c>
      <c r="E18" s="56">
        <v>0</v>
      </c>
      <c r="F18" s="55">
        <v>0</v>
      </c>
      <c r="G18" s="56">
        <v>1225</v>
      </c>
      <c r="H18" s="55">
        <v>18752</v>
      </c>
      <c r="I18" s="56">
        <v>156701</v>
      </c>
      <c r="J18" s="55">
        <f t="shared" si="0"/>
        <v>175453</v>
      </c>
      <c r="K18" s="56">
        <f t="shared" si="1"/>
        <v>208925</v>
      </c>
      <c r="L18" s="60"/>
    </row>
    <row r="19" spans="1:12" ht="19.5" thickBot="1" x14ac:dyDescent="0.5">
      <c r="A19" s="52">
        <v>1374</v>
      </c>
      <c r="B19" s="55">
        <v>24741</v>
      </c>
      <c r="C19" s="56">
        <v>8215</v>
      </c>
      <c r="D19" s="55">
        <v>0</v>
      </c>
      <c r="E19" s="56">
        <v>0</v>
      </c>
      <c r="F19" s="55">
        <v>0</v>
      </c>
      <c r="G19" s="56">
        <v>1114</v>
      </c>
      <c r="H19" s="55">
        <v>19200</v>
      </c>
      <c r="I19" s="56">
        <v>154713</v>
      </c>
      <c r="J19" s="55">
        <f t="shared" si="0"/>
        <v>173913</v>
      </c>
      <c r="K19" s="56">
        <f t="shared" si="1"/>
        <v>207983</v>
      </c>
      <c r="L19" s="60"/>
    </row>
    <row r="20" spans="1:12" ht="19.5" thickBot="1" x14ac:dyDescent="0.5">
      <c r="A20" s="52">
        <v>1375</v>
      </c>
      <c r="B20" s="55">
        <v>25353</v>
      </c>
      <c r="C20" s="56">
        <v>8400</v>
      </c>
      <c r="D20" s="55">
        <v>0</v>
      </c>
      <c r="E20" s="56">
        <v>0</v>
      </c>
      <c r="F20" s="55">
        <v>0</v>
      </c>
      <c r="G20" s="56">
        <v>1226</v>
      </c>
      <c r="H20" s="55">
        <v>20261</v>
      </c>
      <c r="I20" s="56">
        <v>160783</v>
      </c>
      <c r="J20" s="55">
        <f t="shared" si="0"/>
        <v>181044</v>
      </c>
      <c r="K20" s="56">
        <f t="shared" si="1"/>
        <v>216023</v>
      </c>
      <c r="L20" s="60"/>
    </row>
    <row r="21" spans="1:12" ht="19.5" thickBot="1" x14ac:dyDescent="0.5">
      <c r="A21" s="52">
        <v>1376</v>
      </c>
      <c r="B21" s="55">
        <v>28406</v>
      </c>
      <c r="C21" s="56">
        <v>10558</v>
      </c>
      <c r="D21" s="55">
        <v>0</v>
      </c>
      <c r="E21" s="56">
        <v>0</v>
      </c>
      <c r="F21" s="55">
        <v>0</v>
      </c>
      <c r="G21" s="56">
        <v>1166</v>
      </c>
      <c r="H21" s="55">
        <v>22513</v>
      </c>
      <c r="I21" s="56">
        <v>169134</v>
      </c>
      <c r="J21" s="55">
        <f t="shared" si="0"/>
        <v>191647</v>
      </c>
      <c r="K21" s="56">
        <f t="shared" si="1"/>
        <v>231777</v>
      </c>
      <c r="L21" s="60"/>
    </row>
    <row r="22" spans="1:12" ht="19.5" thickBot="1" x14ac:dyDescent="0.5">
      <c r="A22" s="52">
        <v>1377</v>
      </c>
      <c r="B22" s="55">
        <v>29899</v>
      </c>
      <c r="C22" s="56">
        <v>12062</v>
      </c>
      <c r="D22" s="55">
        <v>370194</v>
      </c>
      <c r="E22" s="56">
        <v>19022</v>
      </c>
      <c r="F22" s="55">
        <v>16070</v>
      </c>
      <c r="G22" s="56">
        <v>1254</v>
      </c>
      <c r="H22" s="55">
        <v>21060</v>
      </c>
      <c r="I22" s="56">
        <v>167389</v>
      </c>
      <c r="J22" s="55">
        <f t="shared" si="0"/>
        <v>188449</v>
      </c>
      <c r="K22" s="56">
        <f t="shared" si="1"/>
        <v>636950</v>
      </c>
      <c r="L22" s="60"/>
    </row>
    <row r="23" spans="1:12" ht="19.5" thickBot="1" x14ac:dyDescent="0.5">
      <c r="A23" s="52">
        <v>1378</v>
      </c>
      <c r="B23" s="55">
        <v>33303</v>
      </c>
      <c r="C23" s="56">
        <v>14119</v>
      </c>
      <c r="D23" s="55">
        <v>327114</v>
      </c>
      <c r="E23" s="56">
        <v>18026</v>
      </c>
      <c r="F23" s="55">
        <v>16683</v>
      </c>
      <c r="G23" s="56">
        <v>1273</v>
      </c>
      <c r="H23" s="55">
        <v>23492</v>
      </c>
      <c r="I23" s="56">
        <v>176570</v>
      </c>
      <c r="J23" s="55">
        <f t="shared" si="0"/>
        <v>200062</v>
      </c>
      <c r="K23" s="56">
        <f t="shared" si="1"/>
        <v>610580</v>
      </c>
      <c r="L23" s="60"/>
    </row>
    <row r="24" spans="1:12" ht="19.5" thickBot="1" x14ac:dyDescent="0.5">
      <c r="A24" s="52">
        <v>1379</v>
      </c>
      <c r="B24" s="55">
        <v>40958</v>
      </c>
      <c r="C24" s="56">
        <v>14545</v>
      </c>
      <c r="D24" s="55">
        <v>375235</v>
      </c>
      <c r="E24" s="56">
        <v>17720</v>
      </c>
      <c r="F24" s="55">
        <v>16960</v>
      </c>
      <c r="G24" s="56">
        <v>1359</v>
      </c>
      <c r="H24" s="55">
        <v>22360</v>
      </c>
      <c r="I24" s="56">
        <v>173994</v>
      </c>
      <c r="J24" s="55">
        <f t="shared" si="0"/>
        <v>196354</v>
      </c>
      <c r="K24" s="56">
        <f t="shared" si="1"/>
        <v>663131</v>
      </c>
      <c r="L24" s="60"/>
    </row>
    <row r="25" spans="1:12" ht="19.5" thickBot="1" x14ac:dyDescent="0.5">
      <c r="A25" s="52">
        <v>1380</v>
      </c>
      <c r="B25" s="55">
        <v>37871</v>
      </c>
      <c r="C25" s="56">
        <v>16726</v>
      </c>
      <c r="D25" s="55">
        <v>430465</v>
      </c>
      <c r="E25" s="56">
        <v>20526</v>
      </c>
      <c r="F25" s="55">
        <v>17230</v>
      </c>
      <c r="G25" s="56">
        <v>1484</v>
      </c>
      <c r="H25" s="55">
        <v>27135</v>
      </c>
      <c r="I25" s="56">
        <v>199023</v>
      </c>
      <c r="J25" s="55">
        <f t="shared" si="0"/>
        <v>226158</v>
      </c>
      <c r="K25" s="56">
        <f t="shared" si="1"/>
        <v>750460</v>
      </c>
    </row>
    <row r="26" spans="1:12" ht="19.5" thickBot="1" x14ac:dyDescent="0.5">
      <c r="A26" s="52">
        <v>1381</v>
      </c>
      <c r="B26" s="55">
        <v>46220</v>
      </c>
      <c r="C26" s="56">
        <v>19115</v>
      </c>
      <c r="D26" s="55">
        <v>465430</v>
      </c>
      <c r="E26" s="56">
        <v>29219</v>
      </c>
      <c r="F26" s="55">
        <v>15999</v>
      </c>
      <c r="G26" s="56">
        <v>917</v>
      </c>
      <c r="H26" s="55">
        <v>30710</v>
      </c>
      <c r="I26" s="56">
        <v>243539</v>
      </c>
      <c r="J26" s="55">
        <f t="shared" si="0"/>
        <v>274249</v>
      </c>
      <c r="K26" s="56">
        <f t="shared" si="1"/>
        <v>851149</v>
      </c>
    </row>
    <row r="27" spans="1:12" ht="19.5" thickBot="1" x14ac:dyDescent="0.5">
      <c r="A27" s="52">
        <v>1382</v>
      </c>
      <c r="B27" s="55">
        <v>46604</v>
      </c>
      <c r="C27" s="56">
        <v>21369</v>
      </c>
      <c r="D27" s="55">
        <v>486411</v>
      </c>
      <c r="E27" s="56">
        <v>32889</v>
      </c>
      <c r="F27" s="55">
        <v>18807</v>
      </c>
      <c r="G27" s="56">
        <v>900</v>
      </c>
      <c r="H27" s="55">
        <v>32762</v>
      </c>
      <c r="I27" s="56">
        <v>273006</v>
      </c>
      <c r="J27" s="55">
        <f t="shared" si="0"/>
        <v>305768</v>
      </c>
      <c r="K27" s="56">
        <f t="shared" si="1"/>
        <v>912748</v>
      </c>
    </row>
    <row r="28" spans="1:12" ht="19.5" thickBot="1" x14ac:dyDescent="0.5">
      <c r="A28" s="52">
        <v>1383</v>
      </c>
      <c r="B28" s="55">
        <v>58352</v>
      </c>
      <c r="C28" s="56">
        <v>26438</v>
      </c>
      <c r="D28" s="55">
        <v>573431</v>
      </c>
      <c r="E28" s="56">
        <v>50192</v>
      </c>
      <c r="F28" s="55">
        <v>21446</v>
      </c>
      <c r="G28" s="56">
        <v>912</v>
      </c>
      <c r="H28" s="55">
        <v>37358</v>
      </c>
      <c r="I28" s="56">
        <v>357771</v>
      </c>
      <c r="J28" s="55">
        <f t="shared" si="0"/>
        <v>395129</v>
      </c>
      <c r="K28" s="56">
        <f t="shared" si="1"/>
        <v>1125900</v>
      </c>
    </row>
    <row r="29" spans="1:12" ht="19.5" thickBot="1" x14ac:dyDescent="0.5">
      <c r="A29" s="52">
        <v>1384</v>
      </c>
      <c r="B29" s="55">
        <v>71139</v>
      </c>
      <c r="C29" s="56">
        <v>32280</v>
      </c>
      <c r="D29" s="55">
        <v>724241</v>
      </c>
      <c r="E29" s="56">
        <v>56465</v>
      </c>
      <c r="F29" s="55">
        <v>28060</v>
      </c>
      <c r="G29" s="56">
        <v>930</v>
      </c>
      <c r="H29" s="55">
        <v>46025</v>
      </c>
      <c r="I29" s="56">
        <v>444532</v>
      </c>
      <c r="J29" s="55">
        <f t="shared" si="0"/>
        <v>490557</v>
      </c>
      <c r="K29" s="56">
        <f t="shared" si="1"/>
        <v>1403672</v>
      </c>
    </row>
    <row r="30" spans="1:12" ht="19.5" thickBot="1" x14ac:dyDescent="0.5">
      <c r="A30" s="52">
        <v>1385</v>
      </c>
      <c r="B30" s="55">
        <v>79103</v>
      </c>
      <c r="C30" s="56">
        <v>39695</v>
      </c>
      <c r="D30" s="55">
        <v>752125</v>
      </c>
      <c r="E30" s="56">
        <v>47359</v>
      </c>
      <c r="F30" s="55">
        <v>22727</v>
      </c>
      <c r="G30" s="56">
        <v>974</v>
      </c>
      <c r="H30" s="55">
        <v>51426</v>
      </c>
      <c r="I30" s="56">
        <v>443210</v>
      </c>
      <c r="J30" s="55">
        <f t="shared" si="0"/>
        <v>494636</v>
      </c>
      <c r="K30" s="56">
        <f t="shared" si="1"/>
        <v>1436619</v>
      </c>
    </row>
    <row r="31" spans="1:12" ht="19.5" thickBot="1" x14ac:dyDescent="0.5">
      <c r="A31" s="52">
        <v>1386</v>
      </c>
      <c r="B31" s="55">
        <v>77436</v>
      </c>
      <c r="C31" s="56">
        <v>38449</v>
      </c>
      <c r="D31" s="55">
        <v>607346</v>
      </c>
      <c r="E31" s="56">
        <v>30405</v>
      </c>
      <c r="F31" s="55">
        <v>21221</v>
      </c>
      <c r="G31" s="56">
        <v>1494</v>
      </c>
      <c r="H31" s="55">
        <v>43950</v>
      </c>
      <c r="I31" s="56">
        <v>352395</v>
      </c>
      <c r="J31" s="55">
        <f t="shared" si="0"/>
        <v>396345</v>
      </c>
      <c r="K31" s="56">
        <f t="shared" si="1"/>
        <v>1172696</v>
      </c>
    </row>
    <row r="32" spans="1:12" ht="19.5" thickBot="1" x14ac:dyDescent="0.5">
      <c r="A32" s="52">
        <v>1387</v>
      </c>
      <c r="B32" s="55">
        <v>87997</v>
      </c>
      <c r="C32" s="56">
        <v>67653</v>
      </c>
      <c r="D32" s="55">
        <v>578388</v>
      </c>
      <c r="E32" s="56">
        <v>32383</v>
      </c>
      <c r="F32" s="55">
        <v>32570</v>
      </c>
      <c r="G32" s="56">
        <v>1424</v>
      </c>
      <c r="H32" s="55">
        <v>38917</v>
      </c>
      <c r="I32" s="56">
        <v>478755</v>
      </c>
      <c r="J32" s="55">
        <f t="shared" si="0"/>
        <v>517672</v>
      </c>
      <c r="K32" s="56">
        <f t="shared" si="1"/>
        <v>1318087</v>
      </c>
    </row>
    <row r="33" spans="1:11" ht="19.5" thickBot="1" x14ac:dyDescent="0.5">
      <c r="A33" s="52">
        <v>1388</v>
      </c>
      <c r="B33" s="55">
        <v>84919</v>
      </c>
      <c r="C33" s="56">
        <v>76116</v>
      </c>
      <c r="D33" s="55">
        <v>501762</v>
      </c>
      <c r="E33" s="56">
        <v>28992</v>
      </c>
      <c r="F33" s="55">
        <v>32525</v>
      </c>
      <c r="G33" s="56">
        <v>1533</v>
      </c>
      <c r="H33" s="55">
        <v>34999</v>
      </c>
      <c r="I33" s="56">
        <v>418257</v>
      </c>
      <c r="J33" s="55">
        <f t="shared" si="0"/>
        <v>453256</v>
      </c>
      <c r="K33" s="56">
        <f t="shared" si="1"/>
        <v>1179103</v>
      </c>
    </row>
    <row r="34" spans="1:11" ht="19.5" thickBot="1" x14ac:dyDescent="0.5">
      <c r="A34" s="52">
        <v>1389</v>
      </c>
      <c r="B34" s="55">
        <v>96988</v>
      </c>
      <c r="C34" s="56">
        <v>93636</v>
      </c>
      <c r="D34" s="55">
        <v>485208</v>
      </c>
      <c r="E34" s="56">
        <v>29717</v>
      </c>
      <c r="F34" s="55">
        <v>38207</v>
      </c>
      <c r="G34" s="56">
        <v>1706</v>
      </c>
      <c r="H34" s="55">
        <v>43322</v>
      </c>
      <c r="I34" s="56">
        <v>462727</v>
      </c>
      <c r="J34" s="55">
        <f t="shared" si="0"/>
        <v>506049</v>
      </c>
      <c r="K34" s="56">
        <f t="shared" si="1"/>
        <v>1251511</v>
      </c>
    </row>
    <row r="35" spans="1:11" ht="19.5" thickBot="1" x14ac:dyDescent="0.5">
      <c r="A35" s="52">
        <v>1390</v>
      </c>
      <c r="B35" s="55">
        <v>94800</v>
      </c>
      <c r="C35" s="56">
        <v>100923</v>
      </c>
      <c r="D35" s="55">
        <v>382460</v>
      </c>
      <c r="E35" s="56">
        <v>27545</v>
      </c>
      <c r="F35" s="55">
        <v>38025</v>
      </c>
      <c r="G35" s="56">
        <v>1496</v>
      </c>
      <c r="H35" s="55">
        <v>40211</v>
      </c>
      <c r="I35" s="56">
        <v>452475</v>
      </c>
      <c r="J35" s="55">
        <f t="shared" si="0"/>
        <v>492686</v>
      </c>
      <c r="K35" s="56">
        <f t="shared" si="1"/>
        <v>1137935</v>
      </c>
    </row>
    <row r="36" spans="1:11" ht="19.5" thickBot="1" x14ac:dyDescent="0.5">
      <c r="A36" s="52">
        <v>1391</v>
      </c>
      <c r="B36" s="55">
        <v>94429</v>
      </c>
      <c r="C36" s="56">
        <v>123243</v>
      </c>
      <c r="D36" s="55">
        <v>269719</v>
      </c>
      <c r="E36" s="56">
        <v>28316</v>
      </c>
      <c r="F36" s="55">
        <v>38577</v>
      </c>
      <c r="G36" s="56">
        <v>2327</v>
      </c>
      <c r="H36" s="55">
        <v>45926</v>
      </c>
      <c r="I36" s="56">
        <v>465007</v>
      </c>
      <c r="J36" s="55">
        <v>510933</v>
      </c>
      <c r="K36" s="56">
        <f t="shared" si="1"/>
        <v>1067544</v>
      </c>
    </row>
    <row r="37" spans="1:11" ht="19.5" thickBot="1" x14ac:dyDescent="0.5">
      <c r="A37" s="52">
        <v>1392</v>
      </c>
      <c r="B37" s="55">
        <v>92168</v>
      </c>
      <c r="C37" s="56">
        <v>139651</v>
      </c>
      <c r="D37" s="55">
        <v>179499</v>
      </c>
      <c r="E37" s="56">
        <v>25602</v>
      </c>
      <c r="F37" s="55">
        <v>39230</v>
      </c>
      <c r="G37" s="56">
        <v>1557</v>
      </c>
      <c r="H37" s="55">
        <v>38114</v>
      </c>
      <c r="I37" s="56">
        <v>445310</v>
      </c>
      <c r="J37" s="55">
        <v>483424</v>
      </c>
      <c r="K37" s="56">
        <f t="shared" si="1"/>
        <v>961131</v>
      </c>
    </row>
    <row r="38" spans="1:11" ht="19.5" thickBot="1" x14ac:dyDescent="0.5">
      <c r="A38" s="52">
        <v>1393</v>
      </c>
      <c r="B38" s="55">
        <v>93380</v>
      </c>
      <c r="C38" s="56">
        <v>159795</v>
      </c>
      <c r="D38" s="55">
        <v>389218</v>
      </c>
      <c r="E38" s="56">
        <v>23331</v>
      </c>
      <c r="F38" s="55">
        <v>41358</v>
      </c>
      <c r="G38" s="56">
        <v>910</v>
      </c>
      <c r="H38" s="55">
        <v>38584</v>
      </c>
      <c r="I38" s="56">
        <v>439290</v>
      </c>
      <c r="J38" s="55">
        <v>477874</v>
      </c>
      <c r="K38" s="56">
        <f t="shared" si="1"/>
        <v>1185866</v>
      </c>
    </row>
    <row r="39" spans="1:11" ht="19.5" thickBot="1" x14ac:dyDescent="0.5">
      <c r="A39" s="52">
        <v>1394</v>
      </c>
      <c r="B39" s="55">
        <v>98649</v>
      </c>
      <c r="C39" s="56">
        <v>182628</v>
      </c>
      <c r="D39" s="55">
        <v>476459</v>
      </c>
      <c r="E39" s="56">
        <v>25609</v>
      </c>
      <c r="F39" s="55">
        <v>46002</v>
      </c>
      <c r="G39" s="56">
        <v>1355</v>
      </c>
      <c r="H39" s="55">
        <v>35699</v>
      </c>
      <c r="I39" s="56">
        <v>447014</v>
      </c>
      <c r="J39" s="55">
        <v>482713</v>
      </c>
      <c r="K39" s="56">
        <f t="shared" si="1"/>
        <v>1313415</v>
      </c>
    </row>
    <row r="40" spans="1:11" ht="19.5" thickBot="1" x14ac:dyDescent="0.5">
      <c r="A40" s="52">
        <v>1395</v>
      </c>
      <c r="B40" s="55">
        <v>138847</v>
      </c>
      <c r="C40" s="56">
        <v>200165</v>
      </c>
      <c r="D40" s="55">
        <v>486206</v>
      </c>
      <c r="E40" s="56">
        <v>27694</v>
      </c>
      <c r="F40" s="55">
        <v>48172</v>
      </c>
      <c r="G40" s="56">
        <v>1048</v>
      </c>
      <c r="H40" s="55">
        <v>37040</v>
      </c>
      <c r="I40" s="56">
        <v>473261</v>
      </c>
      <c r="J40" s="55">
        <v>510301</v>
      </c>
      <c r="K40" s="56">
        <f t="shared" si="1"/>
        <v>1412433</v>
      </c>
    </row>
    <row r="41" spans="1:11" ht="19.5" thickBot="1" x14ac:dyDescent="0.5">
      <c r="A41" s="52">
        <v>1396</v>
      </c>
      <c r="B41" s="55">
        <v>103865</v>
      </c>
      <c r="C41" s="56">
        <v>206246</v>
      </c>
      <c r="D41" s="55">
        <v>482417</v>
      </c>
      <c r="E41" s="56">
        <v>30004</v>
      </c>
      <c r="F41" s="55">
        <v>50745</v>
      </c>
      <c r="G41" s="56">
        <v>908</v>
      </c>
      <c r="H41" s="55">
        <v>36963</v>
      </c>
      <c r="I41" s="56">
        <v>482029</v>
      </c>
      <c r="J41" s="55">
        <v>518992</v>
      </c>
      <c r="K41" s="56">
        <f t="shared" si="1"/>
        <v>1393177</v>
      </c>
    </row>
    <row r="42" spans="1:11" ht="19.5" thickBot="1" x14ac:dyDescent="0.5">
      <c r="A42" s="52">
        <v>1397</v>
      </c>
      <c r="B42" s="55">
        <v>95604</v>
      </c>
      <c r="C42" s="56">
        <v>191261</v>
      </c>
      <c r="D42" s="55">
        <v>429008</v>
      </c>
      <c r="E42" s="56">
        <v>24501</v>
      </c>
      <c r="F42" s="55">
        <v>51651</v>
      </c>
      <c r="G42" s="56">
        <v>918</v>
      </c>
      <c r="H42" s="55">
        <v>31671</v>
      </c>
      <c r="I42" s="56">
        <v>444687</v>
      </c>
      <c r="J42" s="55">
        <v>476358</v>
      </c>
      <c r="K42" s="56">
        <f t="shared" si="1"/>
        <v>1269301</v>
      </c>
    </row>
    <row r="43" spans="1:11" ht="19.5" thickBot="1" x14ac:dyDescent="0.5">
      <c r="A43" s="52">
        <v>1398</v>
      </c>
      <c r="B43" s="55">
        <v>79540</v>
      </c>
      <c r="C43" s="56">
        <v>191940</v>
      </c>
      <c r="D43" s="55">
        <v>324722</v>
      </c>
      <c r="E43" s="56">
        <v>17510</v>
      </c>
      <c r="F43" s="55">
        <v>54669</v>
      </c>
      <c r="G43" s="56">
        <v>792</v>
      </c>
      <c r="H43" s="55">
        <v>32169</v>
      </c>
      <c r="I43" s="56">
        <v>413648</v>
      </c>
      <c r="J43" s="55">
        <v>445817</v>
      </c>
      <c r="K43" s="56">
        <f t="shared" si="1"/>
        <v>1114990</v>
      </c>
    </row>
    <row r="44" spans="1:11" ht="19.5" thickBot="1" x14ac:dyDescent="0.5">
      <c r="A44" s="52">
        <v>1399</v>
      </c>
      <c r="B44" s="55">
        <v>75510</v>
      </c>
      <c r="C44" s="56">
        <v>192633</v>
      </c>
      <c r="D44" s="55">
        <v>291455</v>
      </c>
      <c r="E44" s="56">
        <v>11830</v>
      </c>
      <c r="F44" s="55">
        <v>69823</v>
      </c>
      <c r="G44" s="56">
        <v>631</v>
      </c>
      <c r="H44" s="55">
        <v>27787</v>
      </c>
      <c r="I44" s="56">
        <v>593366</v>
      </c>
      <c r="J44" s="55">
        <v>621153</v>
      </c>
      <c r="K44" s="56">
        <f t="shared" si="1"/>
        <v>1263035</v>
      </c>
    </row>
    <row r="45" spans="1:11" ht="19.5" thickBot="1" x14ac:dyDescent="0.5">
      <c r="A45" s="52">
        <v>1400</v>
      </c>
      <c r="B45" s="55">
        <v>95881</v>
      </c>
      <c r="C45" s="56">
        <v>234009</v>
      </c>
      <c r="D45" s="55">
        <v>729322</v>
      </c>
      <c r="E45" s="56">
        <v>11791</v>
      </c>
      <c r="F45" s="55">
        <v>81465</v>
      </c>
      <c r="G45" s="56">
        <v>764</v>
      </c>
      <c r="H45" s="55">
        <v>29255</v>
      </c>
      <c r="I45" s="56">
        <v>755332</v>
      </c>
      <c r="J45" s="55">
        <v>784587</v>
      </c>
      <c r="K45" s="56">
        <f t="shared" si="1"/>
        <v>1937819</v>
      </c>
    </row>
    <row r="46" spans="1:11" ht="19.5" thickBot="1" x14ac:dyDescent="0.5">
      <c r="A46" s="36">
        <v>1401</v>
      </c>
      <c r="B46" s="55">
        <v>101299</v>
      </c>
      <c r="C46" s="56">
        <v>315275</v>
      </c>
      <c r="D46" s="55">
        <v>776168</v>
      </c>
      <c r="E46" s="56">
        <v>7685</v>
      </c>
      <c r="F46" s="55">
        <v>61887</v>
      </c>
      <c r="G46" s="56">
        <v>772</v>
      </c>
      <c r="H46" s="55">
        <v>30532</v>
      </c>
      <c r="I46" s="56">
        <v>519355</v>
      </c>
      <c r="J46" s="55">
        <v>549887</v>
      </c>
      <c r="K46" s="56">
        <f t="shared" si="1"/>
        <v>1812973</v>
      </c>
    </row>
    <row r="47" spans="1:11" ht="19.5" thickBot="1" x14ac:dyDescent="0.5">
      <c r="A47" s="36">
        <v>1402</v>
      </c>
      <c r="B47" s="55">
        <v>99626</v>
      </c>
      <c r="C47" s="56">
        <v>357427</v>
      </c>
      <c r="D47" s="55">
        <v>717645</v>
      </c>
      <c r="E47" s="56">
        <v>4717</v>
      </c>
      <c r="F47" s="55">
        <v>60792</v>
      </c>
      <c r="G47" s="56">
        <v>735</v>
      </c>
      <c r="H47" s="55">
        <v>30153</v>
      </c>
      <c r="I47" s="56">
        <v>468354</v>
      </c>
      <c r="J47" s="55">
        <v>498507</v>
      </c>
      <c r="K47" s="56">
        <f t="shared" si="1"/>
        <v>1739449</v>
      </c>
    </row>
    <row r="61" spans="3:3" x14ac:dyDescent="0.45">
      <c r="C61" s="44">
        <v>19924</v>
      </c>
    </row>
    <row r="62" spans="3:3" x14ac:dyDescent="0.45">
      <c r="C62" s="44">
        <v>4047584</v>
      </c>
    </row>
    <row r="63" spans="3:3" x14ac:dyDescent="0.45">
      <c r="C63" s="44">
        <f>C61+C62</f>
        <v>4067508</v>
      </c>
    </row>
  </sheetData>
  <mergeCells count="10">
    <mergeCell ref="A1:K1"/>
    <mergeCell ref="A2:A3"/>
    <mergeCell ref="B2:B3"/>
    <mergeCell ref="C2:C3"/>
    <mergeCell ref="D2:D3"/>
    <mergeCell ref="E2:E3"/>
    <mergeCell ref="F2:F3"/>
    <mergeCell ref="G2:G3"/>
    <mergeCell ref="H2:J2"/>
    <mergeCell ref="K2:K3"/>
  </mergeCells>
  <printOptions horizontalCentered="1" verticalCentered="1"/>
  <pageMargins left="0" right="0" top="0" bottom="0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2E85-69C1-4D4E-A35B-4DFAB7BDFB6F}">
  <sheetPr>
    <tabColor rgb="FF00B050"/>
  </sheetPr>
  <dimension ref="A1:I107"/>
  <sheetViews>
    <sheetView rightToLeft="1" view="pageBreakPreview" topLeftCell="A47" zoomScaleNormal="96" zoomScaleSheetLayoutView="100" workbookViewId="0">
      <selection activeCell="N21" sqref="N21"/>
    </sheetView>
  </sheetViews>
  <sheetFormatPr defaultRowHeight="12.75" x14ac:dyDescent="0.2"/>
  <cols>
    <col min="1" max="1" width="15" style="3" customWidth="1"/>
    <col min="2" max="4" width="28.140625" style="3" customWidth="1"/>
    <col min="5" max="16384" width="9.140625" style="3"/>
  </cols>
  <sheetData>
    <row r="1" spans="1:9" ht="35.25" customHeight="1" thickBot="1" x14ac:dyDescent="0.25">
      <c r="A1" s="132" t="s">
        <v>132</v>
      </c>
      <c r="B1" s="132"/>
      <c r="C1" s="132"/>
      <c r="D1" s="132"/>
      <c r="E1" s="105"/>
      <c r="F1" s="105"/>
      <c r="G1" s="105"/>
      <c r="H1" s="105"/>
      <c r="I1" s="105"/>
    </row>
    <row r="2" spans="1:9" ht="31.5" customHeight="1" thickBot="1" x14ac:dyDescent="0.25">
      <c r="A2" s="35" t="s">
        <v>34</v>
      </c>
      <c r="B2" s="35" t="s">
        <v>52</v>
      </c>
      <c r="C2" s="35" t="s">
        <v>35</v>
      </c>
      <c r="D2" s="35" t="s">
        <v>60</v>
      </c>
    </row>
    <row r="3" spans="1:9" ht="21.75" customHeight="1" thickBot="1" x14ac:dyDescent="0.5">
      <c r="A3" s="36">
        <v>1363</v>
      </c>
      <c r="B3" s="40">
        <v>2114886</v>
      </c>
      <c r="C3" s="41">
        <v>17641</v>
      </c>
      <c r="D3" s="91">
        <f>C3/B3*1000</f>
        <v>8.3413479497240033</v>
      </c>
      <c r="E3" s="4"/>
    </row>
    <row r="4" spans="1:9" ht="21.75" customHeight="1" thickBot="1" x14ac:dyDescent="0.5">
      <c r="A4" s="36">
        <v>1364</v>
      </c>
      <c r="B4" s="40">
        <v>2216188</v>
      </c>
      <c r="C4" s="41">
        <v>20618</v>
      </c>
      <c r="D4" s="91">
        <f t="shared" ref="D4:D20" si="0">C4/B4*1000</f>
        <v>9.3033623501255303</v>
      </c>
      <c r="E4" s="3">
        <f>B4/B3</f>
        <v>1.0478995085314291</v>
      </c>
      <c r="F4" s="3">
        <f>C4/C3</f>
        <v>1.1687546057479734</v>
      </c>
    </row>
    <row r="5" spans="1:9" ht="21.75" customHeight="1" thickBot="1" x14ac:dyDescent="0.5">
      <c r="A5" s="36">
        <v>1365</v>
      </c>
      <c r="B5" s="40">
        <v>1947023</v>
      </c>
      <c r="C5" s="41">
        <v>18017</v>
      </c>
      <c r="D5" s="91">
        <f t="shared" si="0"/>
        <v>9.2536143640830115</v>
      </c>
      <c r="E5" s="3">
        <f t="shared" ref="E5:F9" si="1">B5/B4</f>
        <v>0.87854595368262978</v>
      </c>
      <c r="F5" s="3">
        <f t="shared" si="1"/>
        <v>0.87384809389853524</v>
      </c>
    </row>
    <row r="6" spans="1:9" ht="21.75" customHeight="1" thickBot="1" x14ac:dyDescent="0.5">
      <c r="A6" s="36">
        <v>1366</v>
      </c>
      <c r="B6" s="40">
        <v>2159149</v>
      </c>
      <c r="C6" s="41">
        <v>17454</v>
      </c>
      <c r="D6" s="91">
        <f t="shared" si="0"/>
        <v>8.0837403995740917</v>
      </c>
      <c r="E6" s="3">
        <f t="shared" si="1"/>
        <v>1.1089488927454889</v>
      </c>
      <c r="F6" s="3">
        <f t="shared" si="1"/>
        <v>0.96875173447299767</v>
      </c>
    </row>
    <row r="7" spans="1:9" ht="21.75" customHeight="1" thickBot="1" x14ac:dyDescent="0.5">
      <c r="A7" s="36">
        <v>1367</v>
      </c>
      <c r="B7" s="40">
        <v>2384228</v>
      </c>
      <c r="C7" s="41">
        <v>18104</v>
      </c>
      <c r="D7" s="91">
        <f t="shared" si="0"/>
        <v>7.593233533034593</v>
      </c>
      <c r="E7" s="3">
        <f t="shared" si="1"/>
        <v>1.1042443110688516</v>
      </c>
      <c r="F7" s="3">
        <f t="shared" si="1"/>
        <v>1.0372407471066805</v>
      </c>
    </row>
    <row r="8" spans="1:9" ht="21.75" customHeight="1" thickBot="1" x14ac:dyDescent="0.5">
      <c r="A8" s="36">
        <v>1368</v>
      </c>
      <c r="B8" s="40">
        <v>2696082</v>
      </c>
      <c r="C8" s="41">
        <v>18271</v>
      </c>
      <c r="D8" s="91">
        <f t="shared" si="0"/>
        <v>6.7768710298870731</v>
      </c>
      <c r="E8" s="3">
        <f t="shared" si="1"/>
        <v>1.1307987323360014</v>
      </c>
      <c r="F8" s="3">
        <f t="shared" si="1"/>
        <v>1.0092244807777286</v>
      </c>
    </row>
    <row r="9" spans="1:9" ht="21.75" customHeight="1" thickBot="1" x14ac:dyDescent="0.5">
      <c r="A9" s="36">
        <v>1369</v>
      </c>
      <c r="B9" s="40">
        <v>2842107</v>
      </c>
      <c r="C9" s="41">
        <v>17737</v>
      </c>
      <c r="D9" s="91">
        <f t="shared" si="0"/>
        <v>6.2407924824786685</v>
      </c>
      <c r="E9" s="3">
        <f t="shared" si="1"/>
        <v>1.0541619283093022</v>
      </c>
      <c r="F9" s="3">
        <f t="shared" si="1"/>
        <v>0.97077335668545783</v>
      </c>
    </row>
    <row r="10" spans="1:9" s="1" customFormat="1" ht="21.75" customHeight="1" thickBot="1" x14ac:dyDescent="0.6">
      <c r="A10" s="25" t="s">
        <v>76</v>
      </c>
      <c r="B10" s="69">
        <f>GEOMEAN(E4:E9)-1</f>
        <v>5.0490776712631247E-2</v>
      </c>
      <c r="C10" s="69">
        <f>GEOMEAN(F4:F9)-1</f>
        <v>9.0492835234523561E-4</v>
      </c>
      <c r="D10" s="91" t="s">
        <v>87</v>
      </c>
      <c r="E10" s="4"/>
    </row>
    <row r="11" spans="1:9" s="44" customFormat="1" ht="21.75" customHeight="1" x14ac:dyDescent="0.45"/>
    <row r="12" spans="1:9" s="44" customFormat="1" ht="21.75" customHeight="1" x14ac:dyDescent="0.45"/>
    <row r="13" spans="1:9" s="44" customFormat="1" ht="21.75" customHeight="1" x14ac:dyDescent="0.45"/>
    <row r="14" spans="1:9" s="44" customFormat="1" ht="21.75" customHeight="1" x14ac:dyDescent="0.45"/>
    <row r="15" spans="1:9" ht="21.75" customHeight="1" thickBot="1" x14ac:dyDescent="0.25">
      <c r="A15" s="123" t="s">
        <v>133</v>
      </c>
      <c r="B15" s="123"/>
      <c r="C15" s="123"/>
      <c r="D15" s="123"/>
    </row>
    <row r="16" spans="1:9" ht="21.75" customHeight="1" thickBot="1" x14ac:dyDescent="0.25">
      <c r="A16" s="35" t="s">
        <v>34</v>
      </c>
      <c r="B16" s="35" t="s">
        <v>52</v>
      </c>
      <c r="C16" s="35" t="s">
        <v>35</v>
      </c>
      <c r="D16" s="35" t="s">
        <v>60</v>
      </c>
    </row>
    <row r="17" spans="1:6" ht="9" customHeight="1" thickBot="1" x14ac:dyDescent="0.5">
      <c r="A17" s="36">
        <v>1370</v>
      </c>
      <c r="B17" s="40">
        <v>3134493</v>
      </c>
      <c r="C17" s="41">
        <v>18917</v>
      </c>
      <c r="D17" s="91">
        <f t="shared" si="0"/>
        <v>6.0351067939855021</v>
      </c>
      <c r="E17" s="3">
        <f>B17/B9</f>
        <v>1.1028764926865877</v>
      </c>
      <c r="F17" s="3">
        <f>C17/C9</f>
        <v>1.066527597677172</v>
      </c>
    </row>
    <row r="18" spans="1:6" ht="20.100000000000001" customHeight="1" thickBot="1" x14ac:dyDescent="0.5">
      <c r="A18" s="36">
        <v>1371</v>
      </c>
      <c r="B18" s="40">
        <v>3326916</v>
      </c>
      <c r="C18" s="41">
        <v>15861</v>
      </c>
      <c r="D18" s="91">
        <f t="shared" si="0"/>
        <v>4.7674783493181065</v>
      </c>
      <c r="E18" s="3">
        <f t="shared" ref="E18:F26" si="2">B18/B17</f>
        <v>1.0613888753300773</v>
      </c>
      <c r="F18" s="3">
        <f t="shared" si="2"/>
        <v>0.83845218586456627</v>
      </c>
    </row>
    <row r="19" spans="1:6" ht="20.100000000000001" customHeight="1" thickBot="1" x14ac:dyDescent="0.5">
      <c r="A19" s="36">
        <v>1372</v>
      </c>
      <c r="B19" s="40">
        <v>3539640</v>
      </c>
      <c r="C19" s="41">
        <v>14007</v>
      </c>
      <c r="D19" s="91">
        <f t="shared" si="0"/>
        <v>3.9571820863138623</v>
      </c>
      <c r="E19" s="3">
        <f t="shared" si="2"/>
        <v>1.063940297861443</v>
      </c>
      <c r="F19" s="3">
        <f t="shared" si="2"/>
        <v>0.88310951390202386</v>
      </c>
    </row>
    <row r="20" spans="1:6" ht="21.75" customHeight="1" thickBot="1" x14ac:dyDescent="0.5">
      <c r="A20" s="36">
        <v>1373</v>
      </c>
      <c r="B20" s="40">
        <v>3820047</v>
      </c>
      <c r="C20" s="41">
        <v>13948</v>
      </c>
      <c r="D20" s="91">
        <f t="shared" si="0"/>
        <v>3.6512639765950521</v>
      </c>
      <c r="E20" s="3">
        <f t="shared" si="2"/>
        <v>1.0792190731260807</v>
      </c>
      <c r="F20" s="3">
        <f t="shared" si="2"/>
        <v>0.99578782037552649</v>
      </c>
    </row>
    <row r="21" spans="1:6" ht="21.75" customHeight="1" thickBot="1" x14ac:dyDescent="0.5">
      <c r="A21" s="36">
        <v>1374</v>
      </c>
      <c r="B21" s="40">
        <v>4639298</v>
      </c>
      <c r="C21" s="41">
        <v>12909</v>
      </c>
      <c r="D21" s="91">
        <v>2.7825330470256491</v>
      </c>
      <c r="E21" s="3">
        <f t="shared" si="2"/>
        <v>1.2144609739094834</v>
      </c>
      <c r="F21" s="3">
        <f t="shared" si="2"/>
        <v>0.92550903355319758</v>
      </c>
    </row>
    <row r="22" spans="1:6" ht="21.75" customHeight="1" thickBot="1" x14ac:dyDescent="0.5">
      <c r="A22" s="36">
        <v>1375</v>
      </c>
      <c r="B22" s="40">
        <v>4908799</v>
      </c>
      <c r="C22" s="41">
        <v>12263</v>
      </c>
      <c r="D22" s="91">
        <v>2.498167066934295</v>
      </c>
      <c r="E22" s="3">
        <f t="shared" si="2"/>
        <v>1.0580909008216328</v>
      </c>
      <c r="F22" s="3">
        <f t="shared" si="2"/>
        <v>0.94995739406615542</v>
      </c>
    </row>
    <row r="23" spans="1:6" ht="21.75" customHeight="1" thickBot="1" x14ac:dyDescent="0.5">
      <c r="A23" s="36">
        <v>1376</v>
      </c>
      <c r="B23" s="40">
        <v>5394704</v>
      </c>
      <c r="C23" s="41">
        <v>13034</v>
      </c>
      <c r="D23" s="91">
        <v>2.4160732451678535</v>
      </c>
      <c r="E23" s="3">
        <f t="shared" si="2"/>
        <v>1.0989865341807639</v>
      </c>
      <c r="F23" s="3">
        <f t="shared" si="2"/>
        <v>1.0628720541466199</v>
      </c>
    </row>
    <row r="24" spans="1:6" ht="21.75" customHeight="1" thickBot="1" x14ac:dyDescent="0.5">
      <c r="A24" s="36">
        <v>1377</v>
      </c>
      <c r="B24" s="40">
        <v>5567171</v>
      </c>
      <c r="C24" s="41">
        <v>13523</v>
      </c>
      <c r="D24" s="91">
        <v>2.4290613670749468</v>
      </c>
      <c r="E24" s="3">
        <f t="shared" si="2"/>
        <v>1.0319696873081452</v>
      </c>
      <c r="F24" s="3">
        <f t="shared" si="2"/>
        <v>1.0375172625441154</v>
      </c>
    </row>
    <row r="25" spans="1:6" ht="21.75" customHeight="1" thickBot="1" x14ac:dyDescent="0.5">
      <c r="A25" s="36">
        <v>1378</v>
      </c>
      <c r="B25" s="40">
        <v>5665255</v>
      </c>
      <c r="C25" s="41">
        <v>13042</v>
      </c>
      <c r="D25" s="91">
        <v>2.3021029062239915</v>
      </c>
      <c r="E25" s="3">
        <f t="shared" si="2"/>
        <v>1.0176182840440864</v>
      </c>
      <c r="F25" s="3">
        <f t="shared" si="2"/>
        <v>0.96443096945943951</v>
      </c>
    </row>
    <row r="26" spans="1:6" ht="21.75" customHeight="1" thickBot="1" x14ac:dyDescent="0.5">
      <c r="A26" s="36">
        <v>1379</v>
      </c>
      <c r="B26" s="40">
        <v>5768361</v>
      </c>
      <c r="C26" s="41">
        <v>14312</v>
      </c>
      <c r="D26" s="91">
        <v>2.4811207204264782</v>
      </c>
      <c r="E26" s="3">
        <f t="shared" si="2"/>
        <v>1.0181997103396052</v>
      </c>
      <c r="F26" s="3">
        <f t="shared" si="2"/>
        <v>1.0973777028063181</v>
      </c>
    </row>
    <row r="27" spans="1:6" s="1" customFormat="1" ht="21.75" customHeight="1" thickBot="1" x14ac:dyDescent="0.6">
      <c r="A27" s="25" t="s">
        <v>76</v>
      </c>
      <c r="B27" s="69">
        <f>GEOMEAN(E18:E26)-1</f>
        <v>7.0118028689396761E-2</v>
      </c>
      <c r="C27" s="69">
        <f>GEOMEAN(F18:F26)-1</f>
        <v>-3.0520402781631817E-2</v>
      </c>
      <c r="D27" s="91" t="s">
        <v>87</v>
      </c>
      <c r="E27" s="4"/>
    </row>
    <row r="28" spans="1:6" s="44" customFormat="1" ht="21.75" customHeight="1" x14ac:dyDescent="0.45"/>
    <row r="29" spans="1:6" s="44" customFormat="1" ht="21.75" customHeight="1" x14ac:dyDescent="0.45"/>
    <row r="30" spans="1:6" s="44" customFormat="1" ht="21.75" customHeight="1" x14ac:dyDescent="0.45"/>
    <row r="31" spans="1:6" s="44" customFormat="1" ht="21.75" customHeight="1" x14ac:dyDescent="0.45"/>
    <row r="32" spans="1:6" ht="21.75" customHeight="1" thickBot="1" x14ac:dyDescent="0.25">
      <c r="A32" s="123" t="s">
        <v>134</v>
      </c>
      <c r="B32" s="123"/>
      <c r="C32" s="123"/>
      <c r="D32" s="123"/>
    </row>
    <row r="33" spans="1:6" ht="21.75" customHeight="1" thickBot="1" x14ac:dyDescent="0.25">
      <c r="A33" s="35" t="s">
        <v>34</v>
      </c>
      <c r="B33" s="35" t="s">
        <v>52</v>
      </c>
      <c r="C33" s="35" t="s">
        <v>35</v>
      </c>
      <c r="D33" s="35" t="s">
        <v>60</v>
      </c>
    </row>
    <row r="34" spans="1:6" ht="21.75" customHeight="1" thickBot="1" x14ac:dyDescent="0.5">
      <c r="A34" s="36">
        <v>1380</v>
      </c>
      <c r="B34" s="40">
        <v>6030578</v>
      </c>
      <c r="C34" s="41">
        <v>14114</v>
      </c>
      <c r="D34" s="91">
        <v>2.3404058450118712</v>
      </c>
      <c r="E34" s="3">
        <f>B34/B26</f>
        <v>1.0454577998845773</v>
      </c>
      <c r="F34" s="3">
        <f>C34/C26</f>
        <v>0.98616545556176638</v>
      </c>
    </row>
    <row r="35" spans="1:6" ht="19.5" thickBot="1" x14ac:dyDescent="0.5">
      <c r="A35" s="36">
        <v>1381</v>
      </c>
      <c r="B35" s="40">
        <v>6216583</v>
      </c>
      <c r="C35" s="41">
        <v>15552</v>
      </c>
      <c r="D35" s="91">
        <v>2.5016958673277587</v>
      </c>
      <c r="E35" s="3">
        <f t="shared" ref="E35:F43" si="3">B35/B34</f>
        <v>1.0308436438430943</v>
      </c>
      <c r="F35" s="3">
        <f t="shared" si="3"/>
        <v>1.1018846535354967</v>
      </c>
    </row>
    <row r="36" spans="1:6" ht="19.5" thickBot="1" x14ac:dyDescent="0.5">
      <c r="A36" s="36">
        <v>1382</v>
      </c>
      <c r="B36" s="40">
        <v>6519428</v>
      </c>
      <c r="C36" s="41">
        <v>17090</v>
      </c>
      <c r="D36" s="91">
        <v>2.6213956193702885</v>
      </c>
      <c r="E36" s="3">
        <f t="shared" si="3"/>
        <v>1.0487156690419801</v>
      </c>
      <c r="F36" s="3">
        <f t="shared" si="3"/>
        <v>1.0988940329218106</v>
      </c>
    </row>
    <row r="37" spans="1:6" ht="21.75" customHeight="1" thickBot="1" x14ac:dyDescent="0.5">
      <c r="A37" s="36">
        <v>1383</v>
      </c>
      <c r="B37" s="40">
        <v>6790696</v>
      </c>
      <c r="C37" s="41">
        <v>18486</v>
      </c>
      <c r="D37" s="91">
        <v>2.7222540958982702</v>
      </c>
      <c r="E37" s="3">
        <f t="shared" si="3"/>
        <v>1.0416091718475915</v>
      </c>
      <c r="F37" s="3">
        <f t="shared" si="3"/>
        <v>1.0816851960210649</v>
      </c>
    </row>
    <row r="38" spans="1:6" ht="21.75" customHeight="1" thickBot="1" x14ac:dyDescent="0.5">
      <c r="A38" s="36">
        <v>1384</v>
      </c>
      <c r="B38" s="40">
        <v>7104332</v>
      </c>
      <c r="C38" s="41">
        <v>21195</v>
      </c>
      <c r="D38" s="91">
        <v>2.9833909789125843</v>
      </c>
      <c r="E38" s="3">
        <f t="shared" si="3"/>
        <v>1.0461861346760333</v>
      </c>
      <c r="F38" s="3">
        <f t="shared" si="3"/>
        <v>1.146543330087634</v>
      </c>
    </row>
    <row r="39" spans="1:6" ht="21.75" customHeight="1" thickBot="1" x14ac:dyDescent="0.5">
      <c r="A39" s="36">
        <v>1385</v>
      </c>
      <c r="B39" s="40">
        <v>7257691</v>
      </c>
      <c r="C39" s="41">
        <v>23056</v>
      </c>
      <c r="D39" s="91">
        <v>3.1767679279815026</v>
      </c>
      <c r="E39" s="3">
        <f t="shared" si="3"/>
        <v>1.0215866882347278</v>
      </c>
      <c r="F39" s="3">
        <f t="shared" si="3"/>
        <v>1.0878037272941732</v>
      </c>
    </row>
    <row r="40" spans="1:6" ht="21.75" customHeight="1" thickBot="1" x14ac:dyDescent="0.5">
      <c r="A40" s="36">
        <v>1386</v>
      </c>
      <c r="B40" s="40">
        <v>8149870</v>
      </c>
      <c r="C40" s="41">
        <v>24075</v>
      </c>
      <c r="D40" s="91">
        <v>2.9540348496356383</v>
      </c>
      <c r="E40" s="3">
        <f t="shared" si="3"/>
        <v>1.1229287661874829</v>
      </c>
      <c r="F40" s="3">
        <f t="shared" si="3"/>
        <v>1.0441967383761277</v>
      </c>
    </row>
    <row r="41" spans="1:6" ht="21.75" customHeight="1" thickBot="1" x14ac:dyDescent="0.5">
      <c r="A41" s="36">
        <v>1387</v>
      </c>
      <c r="B41" s="40">
        <v>8847822</v>
      </c>
      <c r="C41" s="41">
        <v>22134</v>
      </c>
      <c r="D41" s="91">
        <v>2.5016326051767317</v>
      </c>
      <c r="E41" s="3">
        <f t="shared" si="3"/>
        <v>1.0856396482397879</v>
      </c>
      <c r="F41" s="3">
        <f t="shared" si="3"/>
        <v>0.91937694704049844</v>
      </c>
    </row>
    <row r="42" spans="1:6" ht="21.75" customHeight="1" thickBot="1" x14ac:dyDescent="0.5">
      <c r="A42" s="36">
        <v>1388</v>
      </c>
      <c r="B42" s="40">
        <v>9437775</v>
      </c>
      <c r="C42" s="41">
        <v>21740</v>
      </c>
      <c r="D42" s="91">
        <v>2.303509036822768</v>
      </c>
      <c r="E42" s="3">
        <f t="shared" si="3"/>
        <v>1.0666777654432922</v>
      </c>
      <c r="F42" s="3">
        <f t="shared" si="3"/>
        <v>0.98219933134544135</v>
      </c>
    </row>
    <row r="43" spans="1:6" ht="21.75" customHeight="1" thickBot="1" x14ac:dyDescent="0.5">
      <c r="A43" s="36">
        <v>1389</v>
      </c>
      <c r="B43" s="40">
        <v>10026144</v>
      </c>
      <c r="C43" s="41">
        <v>22559</v>
      </c>
      <c r="D43" s="91">
        <v>2.2500175541065439</v>
      </c>
      <c r="E43" s="3">
        <f t="shared" si="3"/>
        <v>1.0623419185136327</v>
      </c>
      <c r="F43" s="3">
        <f t="shared" si="3"/>
        <v>1.0376724931002761</v>
      </c>
    </row>
    <row r="44" spans="1:6" s="1" customFormat="1" ht="21.75" customHeight="1" thickBot="1" x14ac:dyDescent="0.6">
      <c r="A44" s="25" t="s">
        <v>76</v>
      </c>
      <c r="B44" s="69">
        <f>GEOMEAN(E35:E43)-1</f>
        <v>5.8109358211090312E-2</v>
      </c>
      <c r="C44" s="69">
        <f>GEOMEAN(F35:F43)-1</f>
        <v>5.3488914717962244E-2</v>
      </c>
      <c r="D44" s="91" t="s">
        <v>87</v>
      </c>
      <c r="E44" s="4"/>
    </row>
    <row r="45" spans="1:6" s="44" customFormat="1" ht="21.75" customHeight="1" x14ac:dyDescent="0.45"/>
    <row r="46" spans="1:6" s="44" customFormat="1" ht="21.75" customHeight="1" x14ac:dyDescent="0.45"/>
    <row r="47" spans="1:6" s="44" customFormat="1" ht="21.75" customHeight="1" x14ac:dyDescent="0.45"/>
    <row r="48" spans="1:6" s="44" customFormat="1" ht="21.75" customHeight="1" x14ac:dyDescent="0.45"/>
    <row r="49" spans="1:6" ht="21.75" customHeight="1" thickBot="1" x14ac:dyDescent="0.25">
      <c r="A49" s="132" t="s">
        <v>161</v>
      </c>
      <c r="B49" s="132"/>
      <c r="C49" s="132"/>
      <c r="D49" s="132"/>
    </row>
    <row r="50" spans="1:6" ht="21.75" customHeight="1" thickBot="1" x14ac:dyDescent="0.25">
      <c r="A50" s="35" t="s">
        <v>34</v>
      </c>
      <c r="B50" s="35" t="s">
        <v>52</v>
      </c>
      <c r="C50" s="35" t="s">
        <v>35</v>
      </c>
      <c r="D50" s="35" t="s">
        <v>60</v>
      </c>
    </row>
    <row r="51" spans="1:6" ht="21.75" customHeight="1" thickBot="1" x14ac:dyDescent="0.5">
      <c r="A51" s="36">
        <v>1390</v>
      </c>
      <c r="B51" s="40">
        <v>10873799</v>
      </c>
      <c r="C51" s="41">
        <v>20399</v>
      </c>
      <c r="D51" s="91">
        <v>1.875552292179768</v>
      </c>
      <c r="E51" s="3">
        <f>B51/B43</f>
        <v>1.0845444669456175</v>
      </c>
      <c r="F51" s="3">
        <f>C51/C43</f>
        <v>0.90425107495899637</v>
      </c>
    </row>
    <row r="52" spans="1:6" ht="19.5" thickBot="1" x14ac:dyDescent="0.5">
      <c r="A52" s="36">
        <v>1391</v>
      </c>
      <c r="B52" s="40">
        <v>11553576</v>
      </c>
      <c r="C52" s="41">
        <v>20532</v>
      </c>
      <c r="D52" s="91">
        <f t="shared" ref="D52:D63" si="4">C52/B52*1000</f>
        <v>1.777112125284847</v>
      </c>
      <c r="E52" s="3">
        <f t="shared" ref="E52:F61" si="5">B52/B51</f>
        <v>1.0625151338552423</v>
      </c>
      <c r="F52" s="3">
        <f t="shared" si="5"/>
        <v>1.0065199274474239</v>
      </c>
    </row>
    <row r="53" spans="1:6" ht="19.5" thickBot="1" x14ac:dyDescent="0.5">
      <c r="A53" s="36">
        <v>1392</v>
      </c>
      <c r="B53" s="40">
        <v>12021486</v>
      </c>
      <c r="C53" s="41">
        <v>19477</v>
      </c>
      <c r="D53" s="91">
        <f t="shared" si="4"/>
        <v>1.6201823967519489</v>
      </c>
      <c r="E53" s="3">
        <f t="shared" si="5"/>
        <v>1.0404991493542779</v>
      </c>
      <c r="F53" s="3">
        <f t="shared" si="5"/>
        <v>0.94861679329826609</v>
      </c>
    </row>
    <row r="54" spans="1:6" ht="21.75" customHeight="1" thickBot="1" x14ac:dyDescent="0.5">
      <c r="A54" s="36">
        <v>1393</v>
      </c>
      <c r="B54" s="40">
        <v>12526014</v>
      </c>
      <c r="C54" s="41">
        <v>18916</v>
      </c>
      <c r="D54" s="91">
        <f t="shared" si="4"/>
        <v>1.5101372232220083</v>
      </c>
      <c r="E54" s="3">
        <f t="shared" si="5"/>
        <v>1.0419688547655424</v>
      </c>
      <c r="F54" s="3">
        <f t="shared" si="5"/>
        <v>0.97119679622118393</v>
      </c>
    </row>
    <row r="55" spans="1:6" ht="21.75" customHeight="1" thickBot="1" x14ac:dyDescent="0.5">
      <c r="A55" s="36">
        <v>1394</v>
      </c>
      <c r="B55" s="40">
        <v>12764566</v>
      </c>
      <c r="C55" s="41">
        <v>18786</v>
      </c>
      <c r="D55" s="91">
        <f t="shared" si="4"/>
        <v>1.4717304137093261</v>
      </c>
      <c r="E55" s="3">
        <f t="shared" si="5"/>
        <v>1.0190445260559344</v>
      </c>
      <c r="F55" s="3">
        <f t="shared" si="5"/>
        <v>0.99312751110171282</v>
      </c>
    </row>
    <row r="56" spans="1:6" ht="21.75" customHeight="1" thickBot="1" x14ac:dyDescent="0.5">
      <c r="A56" s="36">
        <v>1395</v>
      </c>
      <c r="B56" s="40">
        <v>12673056</v>
      </c>
      <c r="C56" s="41">
        <v>18522</v>
      </c>
      <c r="D56" s="91">
        <f t="shared" si="4"/>
        <v>1.4615259334449402</v>
      </c>
      <c r="E56" s="3">
        <f t="shared" si="5"/>
        <v>0.99283093526250721</v>
      </c>
      <c r="F56" s="3">
        <f t="shared" si="5"/>
        <v>0.98594698179495366</v>
      </c>
    </row>
    <row r="57" spans="1:6" ht="21.75" customHeight="1" thickBot="1" x14ac:dyDescent="0.5">
      <c r="A57" s="36">
        <v>1396</v>
      </c>
      <c r="B57" s="40">
        <v>12829722</v>
      </c>
      <c r="C57" s="41">
        <v>18876</v>
      </c>
      <c r="D57" s="91">
        <f t="shared" si="4"/>
        <v>1.4712711623837211</v>
      </c>
      <c r="E57" s="3">
        <f t="shared" si="5"/>
        <v>1.0123621327010628</v>
      </c>
      <c r="F57" s="3">
        <f t="shared" si="5"/>
        <v>1.0191124068675088</v>
      </c>
    </row>
    <row r="58" spans="1:6" ht="21.75" customHeight="1" thickBot="1" x14ac:dyDescent="0.5">
      <c r="A58" s="36">
        <v>1397</v>
      </c>
      <c r="B58" s="40">
        <v>12721924</v>
      </c>
      <c r="C58" s="41">
        <v>17619</v>
      </c>
      <c r="D58" s="91">
        <f t="shared" si="4"/>
        <v>1.3849320275769608</v>
      </c>
      <c r="E58" s="3">
        <f t="shared" si="5"/>
        <v>0.99159779144084337</v>
      </c>
      <c r="F58" s="3">
        <f t="shared" si="5"/>
        <v>0.93340750158931973</v>
      </c>
    </row>
    <row r="59" spans="1:6" s="1" customFormat="1" ht="21.75" customHeight="1" thickBot="1" x14ac:dyDescent="0.5">
      <c r="A59" s="26">
        <v>1398</v>
      </c>
      <c r="B59" s="40">
        <v>13073229</v>
      </c>
      <c r="C59" s="41">
        <v>21562</v>
      </c>
      <c r="D59" s="91">
        <f t="shared" si="4"/>
        <v>1.6493247383641791</v>
      </c>
      <c r="E59" s="3">
        <f t="shared" si="5"/>
        <v>1.0276141407541814</v>
      </c>
      <c r="F59" s="3">
        <f t="shared" si="5"/>
        <v>1.2237924967364777</v>
      </c>
    </row>
    <row r="60" spans="1:6" ht="21.75" customHeight="1" thickBot="1" x14ac:dyDescent="0.5">
      <c r="A60" s="36" t="s">
        <v>168</v>
      </c>
      <c r="B60" s="40">
        <v>13277261</v>
      </c>
      <c r="C60" s="41">
        <v>44491</v>
      </c>
      <c r="D60" s="91">
        <f t="shared" si="4"/>
        <v>3.3509170302519475</v>
      </c>
      <c r="E60" s="3">
        <f t="shared" si="5"/>
        <v>1.0156068558119804</v>
      </c>
      <c r="F60" s="3">
        <f t="shared" si="5"/>
        <v>2.0633985715610796</v>
      </c>
    </row>
    <row r="61" spans="1:6" ht="21.75" customHeight="1" thickBot="1" x14ac:dyDescent="0.5">
      <c r="A61" s="26" t="s">
        <v>171</v>
      </c>
      <c r="B61" s="40">
        <v>13727393</v>
      </c>
      <c r="C61" s="41">
        <v>45904</v>
      </c>
      <c r="D61" s="91">
        <f t="shared" si="4"/>
        <v>3.3439707015017346</v>
      </c>
      <c r="E61" s="3">
        <f t="shared" si="5"/>
        <v>1.0339024743130378</v>
      </c>
      <c r="F61" s="3">
        <f t="shared" si="5"/>
        <v>1.0317592322042661</v>
      </c>
    </row>
    <row r="62" spans="1:6" ht="21.75" customHeight="1" thickBot="1" x14ac:dyDescent="0.5">
      <c r="A62" s="36" t="s">
        <v>169</v>
      </c>
      <c r="B62" s="40">
        <v>14880225</v>
      </c>
      <c r="C62" s="41">
        <v>38734</v>
      </c>
      <c r="D62" s="91">
        <f t="shared" si="4"/>
        <v>2.6030520371835775</v>
      </c>
      <c r="E62" s="3">
        <f>B62/B61</f>
        <v>1.0839804032710363</v>
      </c>
      <c r="F62" s="3">
        <f>C62/C61</f>
        <v>0.8438044614848379</v>
      </c>
    </row>
    <row r="63" spans="1:6" ht="21.75" customHeight="1" thickBot="1" x14ac:dyDescent="0.5">
      <c r="A63" s="36" t="s">
        <v>170</v>
      </c>
      <c r="B63" s="40">
        <v>14829327</v>
      </c>
      <c r="C63" s="41">
        <v>41120</v>
      </c>
      <c r="D63" s="91">
        <f t="shared" si="4"/>
        <v>2.7728837593236699</v>
      </c>
      <c r="E63" s="3">
        <f>B63/B62</f>
        <v>0.99657948720533462</v>
      </c>
      <c r="F63" s="3">
        <f>C63/C62</f>
        <v>1.0615996282335933</v>
      </c>
    </row>
    <row r="64" spans="1:6" s="1" customFormat="1" ht="21.75" customHeight="1" thickBot="1" x14ac:dyDescent="0.6">
      <c r="A64" s="25" t="s">
        <v>76</v>
      </c>
      <c r="B64" s="69">
        <f>GEOMEAN(E52:E63)-1</f>
        <v>2.6191339398754954E-2</v>
      </c>
      <c r="C64" s="69">
        <f>GEOMEAN(F52:F63)-1</f>
        <v>6.0157407872509339E-2</v>
      </c>
      <c r="D64" s="91" t="s">
        <v>87</v>
      </c>
      <c r="E64" s="4"/>
    </row>
    <row r="65" spans="1:4" ht="21.75" customHeight="1" x14ac:dyDescent="0.4">
      <c r="A65" s="137" t="s">
        <v>172</v>
      </c>
      <c r="B65" s="137"/>
      <c r="C65" s="137"/>
      <c r="D65" s="137"/>
    </row>
    <row r="66" spans="1:4" ht="21.75" customHeight="1" x14ac:dyDescent="0.2"/>
    <row r="67" spans="1:4" ht="21.75" customHeight="1" x14ac:dyDescent="0.2"/>
    <row r="68" spans="1:4" ht="21.75" customHeight="1" x14ac:dyDescent="0.2"/>
    <row r="69" spans="1:4" ht="21.75" customHeight="1" x14ac:dyDescent="0.2"/>
    <row r="70" spans="1:4" ht="21.75" customHeight="1" x14ac:dyDescent="0.2"/>
    <row r="73" spans="1:4" ht="21.75" customHeight="1" x14ac:dyDescent="0.2"/>
    <row r="74" spans="1:4" ht="21.75" customHeight="1" x14ac:dyDescent="0.2"/>
    <row r="75" spans="1:4" ht="21.75" customHeight="1" x14ac:dyDescent="0.2"/>
    <row r="76" spans="1:4" ht="21.75" customHeight="1" x14ac:dyDescent="0.2"/>
    <row r="77" spans="1:4" ht="21.75" customHeight="1" x14ac:dyDescent="0.2"/>
    <row r="78" spans="1:4" ht="21.75" customHeight="1" x14ac:dyDescent="0.2"/>
    <row r="79" spans="1:4" ht="21.75" customHeight="1" x14ac:dyDescent="0.2"/>
    <row r="80" spans="1:4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spans="3:3" ht="21.75" customHeight="1" x14ac:dyDescent="0.2"/>
    <row r="98" spans="3:3" ht="21.75" customHeight="1" x14ac:dyDescent="0.2"/>
    <row r="99" spans="3:3" ht="21.75" customHeight="1" x14ac:dyDescent="0.2">
      <c r="C99" s="3">
        <v>19924</v>
      </c>
    </row>
    <row r="100" spans="3:3" ht="21.75" customHeight="1" x14ac:dyDescent="0.2">
      <c r="C100" s="3">
        <v>4047584</v>
      </c>
    </row>
    <row r="101" spans="3:3" ht="21.75" customHeight="1" x14ac:dyDescent="0.2">
      <c r="C101" s="3">
        <f>C99+C100</f>
        <v>4067508</v>
      </c>
    </row>
    <row r="102" spans="3:3" ht="21.75" customHeight="1" x14ac:dyDescent="0.2"/>
    <row r="103" spans="3:3" ht="21.75" customHeight="1" x14ac:dyDescent="0.2"/>
    <row r="104" spans="3:3" ht="21.75" customHeight="1" x14ac:dyDescent="0.2"/>
    <row r="105" spans="3:3" ht="21.75" customHeight="1" x14ac:dyDescent="0.2"/>
    <row r="106" spans="3:3" ht="21.75" customHeight="1" x14ac:dyDescent="0.2"/>
    <row r="107" spans="3:3" ht="21.75" customHeight="1" x14ac:dyDescent="0.2"/>
  </sheetData>
  <mergeCells count="5">
    <mergeCell ref="A1:D1"/>
    <mergeCell ref="A15:D15"/>
    <mergeCell ref="A32:D32"/>
    <mergeCell ref="A49:D49"/>
    <mergeCell ref="A65:D65"/>
  </mergeCells>
  <printOptions horizontalCentered="1"/>
  <pageMargins left="0.39370078740157483" right="0.39370078740157483" top="0.78740157480314965" bottom="0" header="0" footer="0"/>
  <pageSetup orientation="portrait" r:id="rId1"/>
  <headerFooter alignWithMargins="0"/>
  <rowBreaks count="1" manualBreakCount="1">
    <brk id="31" max="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3" tint="0.39997558519241921"/>
  </sheetPr>
  <dimension ref="A1:D77"/>
  <sheetViews>
    <sheetView rightToLeft="1" view="pageBreakPreview" topLeftCell="A21" zoomScale="96" zoomScaleNormal="96" zoomScaleSheetLayoutView="96" workbookViewId="0">
      <selection activeCell="N21" sqref="N21"/>
    </sheetView>
  </sheetViews>
  <sheetFormatPr defaultRowHeight="12.75" x14ac:dyDescent="0.2"/>
  <cols>
    <col min="1" max="1" width="16.85546875" style="3" customWidth="1"/>
    <col min="2" max="2" width="20.42578125" style="3" customWidth="1"/>
    <col min="3" max="3" width="22.42578125" style="3" customWidth="1"/>
    <col min="4" max="4" width="22.7109375" style="3" customWidth="1"/>
    <col min="5" max="16384" width="9.140625" style="3"/>
  </cols>
  <sheetData>
    <row r="1" spans="1:4" ht="35.25" customHeight="1" thickBot="1" x14ac:dyDescent="0.25">
      <c r="A1" s="132" t="s">
        <v>162</v>
      </c>
      <c r="B1" s="132"/>
      <c r="C1" s="132"/>
      <c r="D1" s="132"/>
    </row>
    <row r="2" spans="1:4" ht="31.5" customHeight="1" thickBot="1" x14ac:dyDescent="0.25">
      <c r="A2" s="35" t="s">
        <v>34</v>
      </c>
      <c r="B2" s="35" t="s">
        <v>52</v>
      </c>
      <c r="C2" s="35" t="s">
        <v>35</v>
      </c>
      <c r="D2" s="35" t="s">
        <v>60</v>
      </c>
    </row>
    <row r="3" spans="1:4" ht="20.100000000000001" customHeight="1" thickBot="1" x14ac:dyDescent="0.5">
      <c r="A3" s="36">
        <v>1363</v>
      </c>
      <c r="B3" s="37">
        <v>2114886</v>
      </c>
      <c r="C3" s="38">
        <v>17641</v>
      </c>
      <c r="D3" s="39">
        <f>C3/B3*1000</f>
        <v>8.3413479497240033</v>
      </c>
    </row>
    <row r="4" spans="1:4" ht="20.100000000000001" customHeight="1" thickBot="1" x14ac:dyDescent="0.5">
      <c r="A4" s="36">
        <v>1364</v>
      </c>
      <c r="B4" s="40">
        <v>2216188</v>
      </c>
      <c r="C4" s="41">
        <v>20618</v>
      </c>
      <c r="D4" s="39">
        <f t="shared" ref="D4:D13" si="0">C4/B4*1000</f>
        <v>9.3033623501255303</v>
      </c>
    </row>
    <row r="5" spans="1:4" ht="20.100000000000001" customHeight="1" thickBot="1" x14ac:dyDescent="0.5">
      <c r="A5" s="36">
        <v>1365</v>
      </c>
      <c r="B5" s="40">
        <v>1947023</v>
      </c>
      <c r="C5" s="41">
        <v>18017</v>
      </c>
      <c r="D5" s="39">
        <f t="shared" si="0"/>
        <v>9.2536143640830115</v>
      </c>
    </row>
    <row r="6" spans="1:4" ht="20.100000000000001" customHeight="1" thickBot="1" x14ac:dyDescent="0.5">
      <c r="A6" s="36">
        <v>1366</v>
      </c>
      <c r="B6" s="40">
        <v>2159149</v>
      </c>
      <c r="C6" s="41">
        <v>17454</v>
      </c>
      <c r="D6" s="39">
        <f t="shared" si="0"/>
        <v>8.0837403995740917</v>
      </c>
    </row>
    <row r="7" spans="1:4" ht="20.100000000000001" customHeight="1" thickBot="1" x14ac:dyDescent="0.5">
      <c r="A7" s="36">
        <v>1367</v>
      </c>
      <c r="B7" s="40">
        <v>2384228</v>
      </c>
      <c r="C7" s="41">
        <v>18104</v>
      </c>
      <c r="D7" s="39">
        <f t="shared" si="0"/>
        <v>7.593233533034593</v>
      </c>
    </row>
    <row r="8" spans="1:4" ht="20.100000000000001" customHeight="1" thickBot="1" x14ac:dyDescent="0.5">
      <c r="A8" s="36">
        <v>1368</v>
      </c>
      <c r="B8" s="40">
        <v>2696082</v>
      </c>
      <c r="C8" s="41">
        <v>18271</v>
      </c>
      <c r="D8" s="39">
        <f t="shared" si="0"/>
        <v>6.7768710298870731</v>
      </c>
    </row>
    <row r="9" spans="1:4" ht="20.100000000000001" customHeight="1" thickBot="1" x14ac:dyDescent="0.5">
      <c r="A9" s="36">
        <v>1369</v>
      </c>
      <c r="B9" s="40">
        <v>2842107</v>
      </c>
      <c r="C9" s="41">
        <v>17737</v>
      </c>
      <c r="D9" s="39">
        <f t="shared" si="0"/>
        <v>6.2407924824786685</v>
      </c>
    </row>
    <row r="10" spans="1:4" ht="20.100000000000001" customHeight="1" thickBot="1" x14ac:dyDescent="0.5">
      <c r="A10" s="36">
        <v>1370</v>
      </c>
      <c r="B10" s="40">
        <v>3134493</v>
      </c>
      <c r="C10" s="41">
        <v>18917</v>
      </c>
      <c r="D10" s="39">
        <f t="shared" si="0"/>
        <v>6.0351067939855021</v>
      </c>
    </row>
    <row r="11" spans="1:4" ht="20.100000000000001" customHeight="1" thickBot="1" x14ac:dyDescent="0.5">
      <c r="A11" s="36">
        <v>1371</v>
      </c>
      <c r="B11" s="40">
        <v>3326916</v>
      </c>
      <c r="C11" s="41">
        <v>15861</v>
      </c>
      <c r="D11" s="39">
        <f t="shared" si="0"/>
        <v>4.7674783493181065</v>
      </c>
    </row>
    <row r="12" spans="1:4" ht="20.100000000000001" customHeight="1" thickBot="1" x14ac:dyDescent="0.5">
      <c r="A12" s="36">
        <v>1372</v>
      </c>
      <c r="B12" s="40">
        <v>3539640</v>
      </c>
      <c r="C12" s="41">
        <v>14007</v>
      </c>
      <c r="D12" s="39">
        <f t="shared" si="0"/>
        <v>3.9571820863138623</v>
      </c>
    </row>
    <row r="13" spans="1:4" ht="20.100000000000001" customHeight="1" thickBot="1" x14ac:dyDescent="0.5">
      <c r="A13" s="36">
        <v>1373</v>
      </c>
      <c r="B13" s="40">
        <v>3820047</v>
      </c>
      <c r="C13" s="41">
        <v>13948</v>
      </c>
      <c r="D13" s="39">
        <f t="shared" si="0"/>
        <v>3.6512639765950521</v>
      </c>
    </row>
    <row r="14" spans="1:4" ht="20.100000000000001" customHeight="1" thickBot="1" x14ac:dyDescent="0.5">
      <c r="A14" s="36">
        <v>1374</v>
      </c>
      <c r="B14" s="40">
        <v>4639298</v>
      </c>
      <c r="C14" s="41">
        <v>12909</v>
      </c>
      <c r="D14" s="39">
        <v>2.7825330470256491</v>
      </c>
    </row>
    <row r="15" spans="1:4" ht="20.100000000000001" customHeight="1" thickBot="1" x14ac:dyDescent="0.5">
      <c r="A15" s="36">
        <v>1375</v>
      </c>
      <c r="B15" s="40">
        <v>4908799</v>
      </c>
      <c r="C15" s="41">
        <v>12263</v>
      </c>
      <c r="D15" s="39">
        <v>2.498167066934295</v>
      </c>
    </row>
    <row r="16" spans="1:4" ht="20.100000000000001" customHeight="1" thickBot="1" x14ac:dyDescent="0.5">
      <c r="A16" s="36">
        <v>1376</v>
      </c>
      <c r="B16" s="40">
        <v>5394704</v>
      </c>
      <c r="C16" s="41">
        <v>13034</v>
      </c>
      <c r="D16" s="39">
        <v>2.4160732451678535</v>
      </c>
    </row>
    <row r="17" spans="1:4" ht="19.5" thickBot="1" x14ac:dyDescent="0.5">
      <c r="A17" s="36">
        <v>1377</v>
      </c>
      <c r="B17" s="40">
        <v>5567171</v>
      </c>
      <c r="C17" s="41">
        <v>13523</v>
      </c>
      <c r="D17" s="39">
        <v>2.4290613670749468</v>
      </c>
    </row>
    <row r="18" spans="1:4" ht="19.5" thickBot="1" x14ac:dyDescent="0.5">
      <c r="A18" s="36">
        <v>1378</v>
      </c>
      <c r="B18" s="40">
        <v>5665255</v>
      </c>
      <c r="C18" s="41">
        <v>13042</v>
      </c>
      <c r="D18" s="39">
        <v>2.3021029062239915</v>
      </c>
    </row>
    <row r="19" spans="1:4" ht="19.5" thickBot="1" x14ac:dyDescent="0.5">
      <c r="A19" s="36">
        <v>1379</v>
      </c>
      <c r="B19" s="40">
        <v>5768361</v>
      </c>
      <c r="C19" s="41">
        <v>14312</v>
      </c>
      <c r="D19" s="39">
        <v>2.4811207204264782</v>
      </c>
    </row>
    <row r="20" spans="1:4" ht="19.5" thickBot="1" x14ac:dyDescent="0.5">
      <c r="A20" s="36">
        <v>1380</v>
      </c>
      <c r="B20" s="40">
        <v>6030578</v>
      </c>
      <c r="C20" s="41">
        <v>14114</v>
      </c>
      <c r="D20" s="39">
        <v>2.3404058450118712</v>
      </c>
    </row>
    <row r="21" spans="1:4" ht="19.5" thickBot="1" x14ac:dyDescent="0.5">
      <c r="A21" s="36">
        <v>1381</v>
      </c>
      <c r="B21" s="40">
        <v>6216583</v>
      </c>
      <c r="C21" s="41">
        <v>15552</v>
      </c>
      <c r="D21" s="39">
        <v>2.5016958673277587</v>
      </c>
    </row>
    <row r="22" spans="1:4" ht="19.5" thickBot="1" x14ac:dyDescent="0.5">
      <c r="A22" s="36">
        <v>1382</v>
      </c>
      <c r="B22" s="40">
        <v>6519428</v>
      </c>
      <c r="C22" s="41">
        <v>17090</v>
      </c>
      <c r="D22" s="39">
        <v>2.6213956193702885</v>
      </c>
    </row>
    <row r="23" spans="1:4" ht="19.5" thickBot="1" x14ac:dyDescent="0.5">
      <c r="A23" s="36">
        <v>1383</v>
      </c>
      <c r="B23" s="40">
        <v>6790696</v>
      </c>
      <c r="C23" s="41">
        <v>18486</v>
      </c>
      <c r="D23" s="39">
        <v>2.7222540958982702</v>
      </c>
    </row>
    <row r="24" spans="1:4" ht="19.5" thickBot="1" x14ac:dyDescent="0.5">
      <c r="A24" s="36">
        <v>1384</v>
      </c>
      <c r="B24" s="40">
        <v>7104332</v>
      </c>
      <c r="C24" s="41">
        <v>21195</v>
      </c>
      <c r="D24" s="39">
        <v>2.9833909789125843</v>
      </c>
    </row>
    <row r="25" spans="1:4" ht="19.5" thickBot="1" x14ac:dyDescent="0.5">
      <c r="A25" s="36">
        <v>1385</v>
      </c>
      <c r="B25" s="40">
        <v>7257691</v>
      </c>
      <c r="C25" s="41">
        <v>23056</v>
      </c>
      <c r="D25" s="39">
        <v>3.1767679279815026</v>
      </c>
    </row>
    <row r="26" spans="1:4" ht="19.5" thickBot="1" x14ac:dyDescent="0.5">
      <c r="A26" s="36">
        <v>1386</v>
      </c>
      <c r="B26" s="40">
        <v>8149870</v>
      </c>
      <c r="C26" s="41">
        <v>24075</v>
      </c>
      <c r="D26" s="39">
        <v>2.9540348496356383</v>
      </c>
    </row>
    <row r="27" spans="1:4" ht="19.5" thickBot="1" x14ac:dyDescent="0.5">
      <c r="A27" s="36">
        <v>1387</v>
      </c>
      <c r="B27" s="40">
        <v>8847822</v>
      </c>
      <c r="C27" s="41">
        <v>22134</v>
      </c>
      <c r="D27" s="39">
        <v>2.5016326051767317</v>
      </c>
    </row>
    <row r="28" spans="1:4" ht="19.5" thickBot="1" x14ac:dyDescent="0.5">
      <c r="A28" s="36">
        <v>1388</v>
      </c>
      <c r="B28" s="40">
        <v>9437775</v>
      </c>
      <c r="C28" s="41">
        <v>21740</v>
      </c>
      <c r="D28" s="39">
        <v>2.303509036822768</v>
      </c>
    </row>
    <row r="29" spans="1:4" ht="19.5" thickBot="1" x14ac:dyDescent="0.5">
      <c r="A29" s="36">
        <v>1389</v>
      </c>
      <c r="B29" s="40">
        <v>10026144</v>
      </c>
      <c r="C29" s="41">
        <v>22559</v>
      </c>
      <c r="D29" s="39">
        <v>2.2500175541065439</v>
      </c>
    </row>
    <row r="30" spans="1:4" ht="19.5" thickBot="1" x14ac:dyDescent="0.5">
      <c r="A30" s="36">
        <v>1390</v>
      </c>
      <c r="B30" s="40">
        <v>10876263</v>
      </c>
      <c r="C30" s="41">
        <v>20399</v>
      </c>
      <c r="D30" s="39">
        <v>1.875552292179768</v>
      </c>
    </row>
    <row r="31" spans="1:4" ht="19.5" thickBot="1" x14ac:dyDescent="0.5">
      <c r="A31" s="36">
        <v>1391</v>
      </c>
      <c r="B31" s="40">
        <v>11553576</v>
      </c>
      <c r="C31" s="41">
        <v>20532</v>
      </c>
      <c r="D31" s="39">
        <f t="shared" ref="D31:D42" si="1">C31/B31*1000</f>
        <v>1.777112125284847</v>
      </c>
    </row>
    <row r="32" spans="1:4" ht="19.5" thickBot="1" x14ac:dyDescent="0.5">
      <c r="A32" s="36">
        <v>1392</v>
      </c>
      <c r="B32" s="40">
        <v>12021486</v>
      </c>
      <c r="C32" s="41">
        <v>19477</v>
      </c>
      <c r="D32" s="39">
        <f t="shared" si="1"/>
        <v>1.6201823967519489</v>
      </c>
    </row>
    <row r="33" spans="1:4" ht="19.5" thickBot="1" x14ac:dyDescent="0.5">
      <c r="A33" s="36">
        <v>1393</v>
      </c>
      <c r="B33" s="40">
        <v>12526014</v>
      </c>
      <c r="C33" s="41">
        <v>18916</v>
      </c>
      <c r="D33" s="39">
        <f t="shared" si="1"/>
        <v>1.5101372232220083</v>
      </c>
    </row>
    <row r="34" spans="1:4" ht="19.5" thickBot="1" x14ac:dyDescent="0.5">
      <c r="A34" s="36">
        <v>1394</v>
      </c>
      <c r="B34" s="40">
        <v>12764566</v>
      </c>
      <c r="C34" s="41">
        <v>18786</v>
      </c>
      <c r="D34" s="39">
        <f t="shared" si="1"/>
        <v>1.4717304137093261</v>
      </c>
    </row>
    <row r="35" spans="1:4" ht="19.5" thickBot="1" x14ac:dyDescent="0.5">
      <c r="A35" s="36">
        <v>1395</v>
      </c>
      <c r="B35" s="40">
        <v>12673056</v>
      </c>
      <c r="C35" s="41">
        <v>18522</v>
      </c>
      <c r="D35" s="39">
        <f t="shared" si="1"/>
        <v>1.4615259334449402</v>
      </c>
    </row>
    <row r="36" spans="1:4" ht="19.5" thickBot="1" x14ac:dyDescent="0.5">
      <c r="A36" s="36">
        <v>1396</v>
      </c>
      <c r="B36" s="40">
        <v>12829722</v>
      </c>
      <c r="C36" s="41">
        <v>18876</v>
      </c>
      <c r="D36" s="39">
        <f t="shared" si="1"/>
        <v>1.4712711623837211</v>
      </c>
    </row>
    <row r="37" spans="1:4" ht="19.5" thickBot="1" x14ac:dyDescent="0.5">
      <c r="A37" s="36">
        <v>1397</v>
      </c>
      <c r="B37" s="40">
        <v>12721924</v>
      </c>
      <c r="C37" s="41">
        <v>17619</v>
      </c>
      <c r="D37" s="39">
        <f t="shared" si="1"/>
        <v>1.3849320275769608</v>
      </c>
    </row>
    <row r="38" spans="1:4" s="1" customFormat="1" ht="20.25" customHeight="1" thickBot="1" x14ac:dyDescent="0.5">
      <c r="A38" s="26">
        <v>1398</v>
      </c>
      <c r="B38" s="40">
        <v>13073229</v>
      </c>
      <c r="C38" s="41">
        <v>21562</v>
      </c>
      <c r="D38" s="39">
        <f t="shared" si="1"/>
        <v>1.6493247383641791</v>
      </c>
    </row>
    <row r="39" spans="1:4" ht="19.5" thickBot="1" x14ac:dyDescent="0.5">
      <c r="A39" s="36">
        <v>1399</v>
      </c>
      <c r="B39" s="40">
        <v>13277261</v>
      </c>
      <c r="C39" s="41">
        <v>44491</v>
      </c>
      <c r="D39" s="39">
        <f t="shared" si="1"/>
        <v>3.3509170302519475</v>
      </c>
    </row>
    <row r="40" spans="1:4" ht="19.5" thickBot="1" x14ac:dyDescent="0.5">
      <c r="A40" s="26">
        <v>1400</v>
      </c>
      <c r="B40" s="40">
        <v>13727393</v>
      </c>
      <c r="C40" s="41">
        <v>45904</v>
      </c>
      <c r="D40" s="39">
        <f t="shared" si="1"/>
        <v>3.3439707015017346</v>
      </c>
    </row>
    <row r="41" spans="1:4" ht="19.5" thickBot="1" x14ac:dyDescent="0.5">
      <c r="A41" s="36">
        <v>1401</v>
      </c>
      <c r="B41" s="40">
        <v>14880225</v>
      </c>
      <c r="C41" s="41">
        <v>38734</v>
      </c>
      <c r="D41" s="39">
        <f t="shared" si="1"/>
        <v>2.6030520371835775</v>
      </c>
    </row>
    <row r="42" spans="1:4" ht="19.5" thickBot="1" x14ac:dyDescent="0.5">
      <c r="A42" s="36">
        <v>1402</v>
      </c>
      <c r="B42" s="40">
        <v>14829327</v>
      </c>
      <c r="C42" s="41">
        <v>41120</v>
      </c>
      <c r="D42" s="39">
        <f t="shared" si="1"/>
        <v>2.7728837593236699</v>
      </c>
    </row>
    <row r="75" spans="3:3" x14ac:dyDescent="0.2">
      <c r="C75" s="3">
        <v>19924</v>
      </c>
    </row>
    <row r="76" spans="3:3" x14ac:dyDescent="0.2">
      <c r="C76" s="3">
        <v>4047584</v>
      </c>
    </row>
    <row r="77" spans="3:3" x14ac:dyDescent="0.2">
      <c r="C77" s="3">
        <f>C75+C76</f>
        <v>4067508</v>
      </c>
    </row>
  </sheetData>
  <mergeCells count="1">
    <mergeCell ref="A1:D1"/>
  </mergeCells>
  <phoneticPr fontId="8" type="noConversion"/>
  <printOptions horizontalCentered="1"/>
  <pageMargins left="0.74803149606299213" right="0.74803149606299213" top="1.5748031496062993" bottom="0.98425196850393704" header="0.51181102362204722" footer="0.51181102362204722"/>
  <pageSetup scale="7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D1F9-6BE9-4BA7-9E62-4E26F880A04D}">
  <sheetPr>
    <tabColor rgb="FF00B050"/>
    <pageSetUpPr fitToPage="1"/>
  </sheetPr>
  <dimension ref="A1:AE28"/>
  <sheetViews>
    <sheetView rightToLeft="1" view="pageBreakPreview" topLeftCell="A13" zoomScale="96" zoomScaleNormal="96" zoomScaleSheetLayoutView="96" workbookViewId="0">
      <selection activeCell="G5" sqref="G5"/>
    </sheetView>
  </sheetViews>
  <sheetFormatPr defaultRowHeight="12.75" x14ac:dyDescent="0.2"/>
  <cols>
    <col min="1" max="1" width="8.28515625" style="62" customWidth="1"/>
    <col min="2" max="16" width="7.85546875" style="62" customWidth="1"/>
    <col min="17" max="16384" width="9.140625" style="62"/>
  </cols>
  <sheetData>
    <row r="1" spans="1:19" ht="36.75" customHeight="1" thickBot="1" x14ac:dyDescent="0.25">
      <c r="A1" s="104"/>
      <c r="B1" s="104"/>
      <c r="C1" s="104"/>
      <c r="D1" s="104"/>
      <c r="E1" s="123" t="s">
        <v>163</v>
      </c>
      <c r="F1" s="123"/>
      <c r="G1" s="123"/>
      <c r="H1" s="123"/>
      <c r="I1" s="123"/>
      <c r="J1" s="123"/>
      <c r="K1" s="123"/>
      <c r="L1" s="123"/>
    </row>
    <row r="2" spans="1:19" ht="36.75" customHeight="1" thickBot="1" x14ac:dyDescent="0.25">
      <c r="E2" s="144" t="s">
        <v>64</v>
      </c>
      <c r="F2" s="145"/>
      <c r="G2" s="144" t="s">
        <v>65</v>
      </c>
      <c r="H2" s="145"/>
      <c r="I2" s="144" t="s">
        <v>66</v>
      </c>
      <c r="J2" s="145"/>
      <c r="K2" s="146" t="s">
        <v>67</v>
      </c>
      <c r="L2" s="147"/>
    </row>
    <row r="3" spans="1:19" ht="27.95" customHeight="1" thickBot="1" x14ac:dyDescent="0.5">
      <c r="E3" s="138">
        <v>1393</v>
      </c>
      <c r="F3" s="139"/>
      <c r="G3" s="140">
        <v>918989</v>
      </c>
      <c r="H3" s="141"/>
      <c r="I3" s="142">
        <v>878</v>
      </c>
      <c r="J3" s="143"/>
      <c r="K3" s="140">
        <v>918111</v>
      </c>
      <c r="L3" s="141"/>
    </row>
    <row r="4" spans="1:19" ht="27.95" customHeight="1" thickBot="1" x14ac:dyDescent="0.5">
      <c r="E4" s="138">
        <v>1394</v>
      </c>
      <c r="F4" s="139"/>
      <c r="G4" s="140">
        <v>957185</v>
      </c>
      <c r="H4" s="141"/>
      <c r="I4" s="142">
        <v>398</v>
      </c>
      <c r="J4" s="143"/>
      <c r="K4" s="140">
        <v>956787</v>
      </c>
      <c r="L4" s="141"/>
      <c r="Q4" s="3">
        <f t="shared" ref="Q4:Q10" si="0">G4/G3</f>
        <v>1.0415630654991517</v>
      </c>
      <c r="R4" s="3">
        <f t="shared" ref="R4:R10" si="1">G4/G3</f>
        <v>1.0415630654991517</v>
      </c>
      <c r="S4" s="3">
        <f t="shared" ref="S4:S10" si="2">I4/I3</f>
        <v>0.45330296127562641</v>
      </c>
    </row>
    <row r="5" spans="1:19" ht="27.95" customHeight="1" thickBot="1" x14ac:dyDescent="0.5">
      <c r="E5" s="138">
        <v>1395</v>
      </c>
      <c r="F5" s="139"/>
      <c r="G5" s="140">
        <v>950874</v>
      </c>
      <c r="H5" s="141"/>
      <c r="I5" s="142">
        <v>523</v>
      </c>
      <c r="J5" s="143"/>
      <c r="K5" s="140">
        <v>950351</v>
      </c>
      <c r="L5" s="141"/>
      <c r="Q5" s="3">
        <f t="shared" si="0"/>
        <v>0.99340670821210109</v>
      </c>
      <c r="R5" s="3">
        <f t="shared" si="1"/>
        <v>0.99340670821210109</v>
      </c>
      <c r="S5" s="3">
        <f t="shared" si="2"/>
        <v>1.3140703517587939</v>
      </c>
    </row>
    <row r="6" spans="1:19" ht="27.95" customHeight="1" thickBot="1" x14ac:dyDescent="0.5">
      <c r="E6" s="138">
        <v>1396</v>
      </c>
      <c r="F6" s="139"/>
      <c r="G6" s="140">
        <v>967477</v>
      </c>
      <c r="H6" s="141"/>
      <c r="I6" s="142">
        <v>294</v>
      </c>
      <c r="J6" s="143"/>
      <c r="K6" s="140">
        <v>967183</v>
      </c>
      <c r="L6" s="141"/>
      <c r="Q6" s="3">
        <f t="shared" si="0"/>
        <v>1.017460778189329</v>
      </c>
      <c r="R6" s="3">
        <f t="shared" si="1"/>
        <v>1.017460778189329</v>
      </c>
      <c r="S6" s="3">
        <f t="shared" si="2"/>
        <v>0.5621414913957935</v>
      </c>
    </row>
    <row r="7" spans="1:19" ht="27.95" customHeight="1" thickBot="1" x14ac:dyDescent="0.5">
      <c r="E7" s="138">
        <v>1397</v>
      </c>
      <c r="F7" s="139"/>
      <c r="G7" s="140">
        <v>1002976</v>
      </c>
      <c r="H7" s="141"/>
      <c r="I7" s="142">
        <v>373</v>
      </c>
      <c r="J7" s="143"/>
      <c r="K7" s="140">
        <v>1002603</v>
      </c>
      <c r="L7" s="141"/>
      <c r="Q7" s="3">
        <f t="shared" si="0"/>
        <v>1.0366923451410215</v>
      </c>
      <c r="R7" s="3">
        <f t="shared" si="1"/>
        <v>1.0366923451410215</v>
      </c>
      <c r="S7" s="3">
        <f t="shared" si="2"/>
        <v>1.2687074829931972</v>
      </c>
    </row>
    <row r="8" spans="1:19" ht="27.95" customHeight="1" thickBot="1" x14ac:dyDescent="0.5">
      <c r="E8" s="138">
        <v>1398</v>
      </c>
      <c r="F8" s="139"/>
      <c r="G8" s="140">
        <v>1016603</v>
      </c>
      <c r="H8" s="141"/>
      <c r="I8" s="142">
        <v>278</v>
      </c>
      <c r="J8" s="143"/>
      <c r="K8" s="140">
        <v>1016325</v>
      </c>
      <c r="L8" s="141"/>
      <c r="Q8" s="3">
        <f t="shared" si="0"/>
        <v>1.0135865663784578</v>
      </c>
      <c r="R8" s="3">
        <f t="shared" si="1"/>
        <v>1.0135865663784578</v>
      </c>
      <c r="S8" s="3">
        <f t="shared" si="2"/>
        <v>0.74530831099195716</v>
      </c>
    </row>
    <row r="9" spans="1:19" ht="27.95" customHeight="1" thickBot="1" x14ac:dyDescent="0.5">
      <c r="E9" s="138">
        <v>1399</v>
      </c>
      <c r="F9" s="139"/>
      <c r="G9" s="140">
        <v>1059982</v>
      </c>
      <c r="H9" s="141"/>
      <c r="I9" s="142">
        <v>343</v>
      </c>
      <c r="J9" s="143"/>
      <c r="K9" s="140">
        <v>1059639</v>
      </c>
      <c r="L9" s="141"/>
      <c r="Q9" s="3">
        <f t="shared" si="0"/>
        <v>1.04267054100765</v>
      </c>
      <c r="R9" s="3">
        <f t="shared" si="1"/>
        <v>1.04267054100765</v>
      </c>
      <c r="S9" s="3">
        <f t="shared" si="2"/>
        <v>1.2338129496402879</v>
      </c>
    </row>
    <row r="10" spans="1:19" ht="27.95" customHeight="1" thickBot="1" x14ac:dyDescent="0.5">
      <c r="E10" s="138">
        <v>1400</v>
      </c>
      <c r="F10" s="139"/>
      <c r="G10" s="140">
        <v>1042529</v>
      </c>
      <c r="H10" s="141"/>
      <c r="I10" s="142">
        <v>523</v>
      </c>
      <c r="J10" s="143"/>
      <c r="K10" s="140">
        <v>1042006</v>
      </c>
      <c r="L10" s="141"/>
      <c r="Q10" s="3">
        <f t="shared" si="0"/>
        <v>0.98353462605968778</v>
      </c>
      <c r="R10" s="3">
        <f t="shared" si="1"/>
        <v>0.98353462605968778</v>
      </c>
      <c r="S10" s="3">
        <f t="shared" si="2"/>
        <v>1.5247813411078717</v>
      </c>
    </row>
    <row r="11" spans="1:19" ht="27.95" customHeight="1" thickBot="1" x14ac:dyDescent="0.5">
      <c r="E11" s="138">
        <v>1401</v>
      </c>
      <c r="F11" s="139"/>
      <c r="G11" s="140">
        <v>1050943</v>
      </c>
      <c r="H11" s="141"/>
      <c r="I11" s="142">
        <v>478</v>
      </c>
      <c r="J11" s="143"/>
      <c r="K11" s="140">
        <v>1050465</v>
      </c>
      <c r="L11" s="141"/>
      <c r="Q11" s="3">
        <f>G11/G10</f>
        <v>1.0080707587031152</v>
      </c>
      <c r="R11" s="3">
        <f>G11/G10</f>
        <v>1.0080707587031152</v>
      </c>
      <c r="S11" s="3">
        <f>I11/I10</f>
        <v>0.91395793499043976</v>
      </c>
    </row>
    <row r="12" spans="1:19" ht="27.95" customHeight="1" thickBot="1" x14ac:dyDescent="0.5">
      <c r="E12" s="138">
        <v>1402</v>
      </c>
      <c r="F12" s="139"/>
      <c r="G12" s="140">
        <v>1085819</v>
      </c>
      <c r="H12" s="141"/>
      <c r="I12" s="142">
        <v>235</v>
      </c>
      <c r="J12" s="143"/>
      <c r="K12" s="140">
        <v>1085584</v>
      </c>
      <c r="L12" s="141"/>
      <c r="Q12" s="3">
        <f>G12/G11</f>
        <v>1.0331854344146163</v>
      </c>
      <c r="R12" s="3">
        <f>G12/G11</f>
        <v>1.0331854344146163</v>
      </c>
      <c r="S12" s="3">
        <f>I12/I11</f>
        <v>0.49163179916317989</v>
      </c>
    </row>
    <row r="13" spans="1:19" ht="27.95" customHeight="1" thickBot="1" x14ac:dyDescent="0.6">
      <c r="E13" s="148" t="s">
        <v>76</v>
      </c>
      <c r="F13" s="149"/>
      <c r="G13" s="150">
        <f>GEOMEAN(Q4:Q12)-1</f>
        <v>1.8707914838493656E-2</v>
      </c>
      <c r="H13" s="151"/>
      <c r="I13" s="150">
        <f>GEOMEAN(R4:R12)-1</f>
        <v>1.8707914838493656E-2</v>
      </c>
      <c r="J13" s="151"/>
      <c r="K13" s="150">
        <f>GEOMEAN(S4:S12)-1</f>
        <v>-0.13623214364495073</v>
      </c>
      <c r="L13" s="151"/>
      <c r="M13" s="3"/>
    </row>
    <row r="14" spans="1:19" ht="69.75" customHeight="1" x14ac:dyDescent="0.2"/>
    <row r="15" spans="1:19" ht="24" customHeight="1" x14ac:dyDescent="0.2">
      <c r="A15" s="132" t="s">
        <v>164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81"/>
    </row>
    <row r="16" spans="1:19" ht="19.5" customHeight="1" thickBot="1" x14ac:dyDescent="0.25">
      <c r="A16" s="152" t="s">
        <v>135</v>
      </c>
      <c r="B16" s="144" t="s">
        <v>68</v>
      </c>
      <c r="C16" s="154"/>
      <c r="D16" s="155"/>
      <c r="E16" s="144" t="s">
        <v>69</v>
      </c>
      <c r="F16" s="154"/>
      <c r="G16" s="155"/>
      <c r="H16" s="144" t="s">
        <v>70</v>
      </c>
      <c r="I16" s="154"/>
      <c r="J16" s="155"/>
      <c r="K16" s="144" t="s">
        <v>71</v>
      </c>
      <c r="L16" s="154"/>
      <c r="M16" s="155"/>
      <c r="N16" s="144" t="s">
        <v>72</v>
      </c>
      <c r="O16" s="154"/>
      <c r="P16" s="155"/>
      <c r="Q16" s="82"/>
    </row>
    <row r="17" spans="1:31" ht="22.5" customHeight="1" thickBot="1" x14ac:dyDescent="0.25">
      <c r="A17" s="153"/>
      <c r="B17" s="67" t="s">
        <v>45</v>
      </c>
      <c r="C17" s="67" t="s">
        <v>44</v>
      </c>
      <c r="D17" s="68" t="s">
        <v>2</v>
      </c>
      <c r="E17" s="67" t="s">
        <v>45</v>
      </c>
      <c r="F17" s="67" t="s">
        <v>44</v>
      </c>
      <c r="G17" s="68" t="s">
        <v>2</v>
      </c>
      <c r="H17" s="67" t="s">
        <v>45</v>
      </c>
      <c r="I17" s="67" t="s">
        <v>44</v>
      </c>
      <c r="J17" s="68" t="s">
        <v>2</v>
      </c>
      <c r="K17" s="67" t="s">
        <v>45</v>
      </c>
      <c r="L17" s="67" t="s">
        <v>44</v>
      </c>
      <c r="M17" s="68" t="s">
        <v>2</v>
      </c>
      <c r="N17" s="67" t="s">
        <v>45</v>
      </c>
      <c r="O17" s="67" t="s">
        <v>44</v>
      </c>
      <c r="P17" s="68" t="s">
        <v>2</v>
      </c>
      <c r="Q17" s="82"/>
    </row>
    <row r="18" spans="1:31" ht="27.95" customHeight="1" thickBot="1" x14ac:dyDescent="0.5">
      <c r="A18" s="36">
        <v>1394</v>
      </c>
      <c r="B18" s="40">
        <v>12815</v>
      </c>
      <c r="C18" s="41">
        <v>455</v>
      </c>
      <c r="D18" s="40">
        <f>C18+B18</f>
        <v>13270</v>
      </c>
      <c r="E18" s="41">
        <v>3651</v>
      </c>
      <c r="F18" s="40">
        <v>165</v>
      </c>
      <c r="G18" s="41">
        <f>F18+E18</f>
        <v>3816</v>
      </c>
      <c r="H18" s="40">
        <v>515</v>
      </c>
      <c r="I18" s="41">
        <v>107</v>
      </c>
      <c r="J18" s="40">
        <f>I18+H18</f>
        <v>622</v>
      </c>
      <c r="K18" s="41">
        <v>277</v>
      </c>
      <c r="L18" s="40">
        <v>3</v>
      </c>
      <c r="M18" s="41">
        <f>L18+K18</f>
        <v>280</v>
      </c>
      <c r="N18" s="40">
        <f>K18+H18+E18+B18</f>
        <v>17258</v>
      </c>
      <c r="O18" s="41">
        <f>L18+I18+F18+C18</f>
        <v>730</v>
      </c>
      <c r="P18" s="40">
        <f>O18+N18</f>
        <v>17988</v>
      </c>
      <c r="Q18" s="92"/>
    </row>
    <row r="19" spans="1:31" ht="27.95" customHeight="1" thickBot="1" x14ac:dyDescent="0.5">
      <c r="A19" s="36">
        <v>1395</v>
      </c>
      <c r="B19" s="40">
        <v>16687</v>
      </c>
      <c r="C19" s="41">
        <v>498</v>
      </c>
      <c r="D19" s="40">
        <f>C19+B19</f>
        <v>17185</v>
      </c>
      <c r="E19" s="41">
        <v>6062</v>
      </c>
      <c r="F19" s="40">
        <v>242</v>
      </c>
      <c r="G19" s="41">
        <f>F19+E19</f>
        <v>6304</v>
      </c>
      <c r="H19" s="40">
        <v>1917</v>
      </c>
      <c r="I19" s="41">
        <v>425</v>
      </c>
      <c r="J19" s="40">
        <f>I19+H19</f>
        <v>2342</v>
      </c>
      <c r="K19" s="41">
        <v>362</v>
      </c>
      <c r="L19" s="40">
        <v>5</v>
      </c>
      <c r="M19" s="41">
        <f>L19+K19</f>
        <v>367</v>
      </c>
      <c r="N19" s="40">
        <v>25028</v>
      </c>
      <c r="O19" s="41">
        <v>1170</v>
      </c>
      <c r="P19" s="40">
        <f>O19+N19</f>
        <v>26198</v>
      </c>
      <c r="Q19" s="3">
        <f t="shared" ref="Q19:AE24" si="3">B19/B18</f>
        <v>1.3021459227467811</v>
      </c>
      <c r="R19" s="3">
        <f t="shared" si="3"/>
        <v>1.0945054945054946</v>
      </c>
      <c r="S19" s="3">
        <f t="shared" si="3"/>
        <v>1.2950263752825923</v>
      </c>
      <c r="T19" s="3">
        <f t="shared" si="3"/>
        <v>1.6603670227334977</v>
      </c>
      <c r="U19" s="3">
        <f t="shared" si="3"/>
        <v>1.4666666666666666</v>
      </c>
      <c r="V19" s="3">
        <f t="shared" si="3"/>
        <v>1.6519916142557651</v>
      </c>
      <c r="W19" s="3">
        <f t="shared" si="3"/>
        <v>3.7223300970873785</v>
      </c>
      <c r="X19" s="3">
        <f t="shared" si="3"/>
        <v>3.97196261682243</v>
      </c>
      <c r="Y19" s="3">
        <f t="shared" si="3"/>
        <v>3.765273311897106</v>
      </c>
      <c r="Z19" s="3">
        <f t="shared" si="3"/>
        <v>1.3068592057761732</v>
      </c>
      <c r="AA19" s="3">
        <f t="shared" si="3"/>
        <v>1.6666666666666667</v>
      </c>
      <c r="AB19" s="3">
        <f t="shared" si="3"/>
        <v>1.3107142857142857</v>
      </c>
      <c r="AC19" s="3">
        <f t="shared" si="3"/>
        <v>1.4502259821532044</v>
      </c>
      <c r="AD19" s="3">
        <f t="shared" si="3"/>
        <v>1.6027397260273972</v>
      </c>
      <c r="AE19" s="3">
        <f t="shared" si="3"/>
        <v>1.4564153880364687</v>
      </c>
    </row>
    <row r="20" spans="1:31" ht="27.95" customHeight="1" thickBot="1" x14ac:dyDescent="0.5">
      <c r="A20" s="36">
        <v>1396</v>
      </c>
      <c r="B20" s="40">
        <v>19421</v>
      </c>
      <c r="C20" s="41">
        <v>638</v>
      </c>
      <c r="D20" s="40">
        <v>20059</v>
      </c>
      <c r="E20" s="41">
        <v>7190</v>
      </c>
      <c r="F20" s="40">
        <v>279</v>
      </c>
      <c r="G20" s="41">
        <v>7469</v>
      </c>
      <c r="H20" s="40">
        <v>2521</v>
      </c>
      <c r="I20" s="41">
        <v>4029</v>
      </c>
      <c r="J20" s="40">
        <v>6550</v>
      </c>
      <c r="K20" s="41">
        <v>413</v>
      </c>
      <c r="L20" s="40">
        <v>5</v>
      </c>
      <c r="M20" s="41">
        <v>418</v>
      </c>
      <c r="N20" s="40">
        <v>29545</v>
      </c>
      <c r="O20" s="41">
        <v>4951</v>
      </c>
      <c r="P20" s="40">
        <v>34496</v>
      </c>
      <c r="Q20" s="3">
        <f t="shared" si="3"/>
        <v>1.1638401150596271</v>
      </c>
      <c r="R20" s="3">
        <f t="shared" si="3"/>
        <v>1.2811244979919678</v>
      </c>
      <c r="S20" s="3">
        <f t="shared" si="3"/>
        <v>1.1672388711085249</v>
      </c>
      <c r="T20" s="3">
        <f t="shared" si="3"/>
        <v>1.186077202243484</v>
      </c>
      <c r="U20" s="3">
        <f t="shared" si="3"/>
        <v>1.1528925619834711</v>
      </c>
      <c r="V20" s="3">
        <f t="shared" si="3"/>
        <v>1.1848032994923858</v>
      </c>
      <c r="W20" s="3">
        <f t="shared" si="3"/>
        <v>1.315075639019301</v>
      </c>
      <c r="X20" s="3">
        <f t="shared" si="3"/>
        <v>9.48</v>
      </c>
      <c r="Y20" s="3">
        <f t="shared" si="3"/>
        <v>2.7967549103330485</v>
      </c>
      <c r="Z20" s="3">
        <f t="shared" si="3"/>
        <v>1.1408839779005524</v>
      </c>
      <c r="AA20" s="3">
        <f t="shared" si="3"/>
        <v>1</v>
      </c>
      <c r="AB20" s="3">
        <f t="shared" si="3"/>
        <v>1.1389645776566757</v>
      </c>
      <c r="AC20" s="3">
        <f t="shared" si="3"/>
        <v>1.1804778647914336</v>
      </c>
      <c r="AD20" s="3">
        <f t="shared" si="3"/>
        <v>4.2316239316239317</v>
      </c>
      <c r="AE20" s="3">
        <f t="shared" si="3"/>
        <v>1.3167417360103826</v>
      </c>
    </row>
    <row r="21" spans="1:31" ht="27.95" customHeight="1" thickBot="1" x14ac:dyDescent="0.5">
      <c r="A21" s="36">
        <v>1397</v>
      </c>
      <c r="B21" s="40">
        <v>21204</v>
      </c>
      <c r="C21" s="41">
        <v>640</v>
      </c>
      <c r="D21" s="40">
        <v>21844</v>
      </c>
      <c r="E21" s="41">
        <v>7485</v>
      </c>
      <c r="F21" s="40">
        <v>258</v>
      </c>
      <c r="G21" s="41">
        <v>7743</v>
      </c>
      <c r="H21" s="40">
        <v>2445</v>
      </c>
      <c r="I21" s="41">
        <v>11759</v>
      </c>
      <c r="J21" s="40">
        <v>14204</v>
      </c>
      <c r="K21" s="41">
        <v>620</v>
      </c>
      <c r="L21" s="40">
        <v>12</v>
      </c>
      <c r="M21" s="41">
        <v>632</v>
      </c>
      <c r="N21" s="40">
        <v>31754</v>
      </c>
      <c r="O21" s="41">
        <v>12669</v>
      </c>
      <c r="P21" s="40">
        <v>44423</v>
      </c>
      <c r="Q21" s="3">
        <f t="shared" si="3"/>
        <v>1.0918078368776067</v>
      </c>
      <c r="R21" s="3">
        <f t="shared" si="3"/>
        <v>1.0031347962382444</v>
      </c>
      <c r="S21" s="3">
        <f t="shared" si="3"/>
        <v>1.0889874869136049</v>
      </c>
      <c r="T21" s="3">
        <f t="shared" si="3"/>
        <v>1.0410292072322671</v>
      </c>
      <c r="U21" s="3">
        <f t="shared" si="3"/>
        <v>0.92473118279569888</v>
      </c>
      <c r="V21" s="3">
        <f t="shared" si="3"/>
        <v>1.036684964520016</v>
      </c>
      <c r="W21" s="3">
        <f t="shared" si="3"/>
        <v>0.96985323284410951</v>
      </c>
      <c r="X21" s="3">
        <f t="shared" si="3"/>
        <v>2.9185902208984862</v>
      </c>
      <c r="Y21" s="3">
        <f t="shared" si="3"/>
        <v>2.1685496183206108</v>
      </c>
      <c r="Z21" s="3">
        <f t="shared" si="3"/>
        <v>1.5012106537530265</v>
      </c>
      <c r="AA21" s="3">
        <f t="shared" si="3"/>
        <v>2.4</v>
      </c>
      <c r="AB21" s="3">
        <f t="shared" si="3"/>
        <v>1.5119617224880382</v>
      </c>
      <c r="AC21" s="3">
        <f t="shared" si="3"/>
        <v>1.0747673041123709</v>
      </c>
      <c r="AD21" s="3">
        <f t="shared" si="3"/>
        <v>2.5588769945465564</v>
      </c>
      <c r="AE21" s="3">
        <f t="shared" si="3"/>
        <v>1.2877724953617811</v>
      </c>
    </row>
    <row r="22" spans="1:31" ht="27.95" customHeight="1" thickBot="1" x14ac:dyDescent="0.5">
      <c r="A22" s="36">
        <v>1398</v>
      </c>
      <c r="B22" s="40">
        <v>24757</v>
      </c>
      <c r="C22" s="41">
        <v>805</v>
      </c>
      <c r="D22" s="40">
        <v>25562</v>
      </c>
      <c r="E22" s="41">
        <v>8408</v>
      </c>
      <c r="F22" s="40">
        <v>336</v>
      </c>
      <c r="G22" s="41">
        <v>8744</v>
      </c>
      <c r="H22" s="40">
        <v>3178</v>
      </c>
      <c r="I22" s="41">
        <v>12939</v>
      </c>
      <c r="J22" s="40">
        <v>16117</v>
      </c>
      <c r="K22" s="41">
        <v>667</v>
      </c>
      <c r="L22" s="40">
        <v>12</v>
      </c>
      <c r="M22" s="41">
        <v>679</v>
      </c>
      <c r="N22" s="40">
        <v>37010</v>
      </c>
      <c r="O22" s="41">
        <v>14092</v>
      </c>
      <c r="P22" s="40">
        <v>51102</v>
      </c>
      <c r="Q22" s="3">
        <f t="shared" si="3"/>
        <v>1.1675627240143369</v>
      </c>
      <c r="R22" s="3">
        <f t="shared" si="3"/>
        <v>1.2578125</v>
      </c>
      <c r="S22" s="3">
        <f t="shared" si="3"/>
        <v>1.1702069218091924</v>
      </c>
      <c r="T22" s="3">
        <f t="shared" si="3"/>
        <v>1.1233132932531731</v>
      </c>
      <c r="U22" s="3">
        <f t="shared" si="3"/>
        <v>1.3023255813953489</v>
      </c>
      <c r="V22" s="3">
        <f t="shared" si="3"/>
        <v>1.1292780576004133</v>
      </c>
      <c r="W22" s="3">
        <f t="shared" si="3"/>
        <v>1.2997955010224949</v>
      </c>
      <c r="X22" s="3">
        <f t="shared" si="3"/>
        <v>1.1003486691045157</v>
      </c>
      <c r="Y22" s="3">
        <f t="shared" si="3"/>
        <v>1.1346803717262743</v>
      </c>
      <c r="Z22" s="3">
        <f t="shared" si="3"/>
        <v>1.0758064516129033</v>
      </c>
      <c r="AA22" s="3">
        <f t="shared" si="3"/>
        <v>1</v>
      </c>
      <c r="AB22" s="3">
        <f t="shared" si="3"/>
        <v>1.0743670886075949</v>
      </c>
      <c r="AC22" s="3">
        <f t="shared" si="3"/>
        <v>1.16552245386408</v>
      </c>
      <c r="AD22" s="3">
        <f t="shared" si="3"/>
        <v>1.1123214144762807</v>
      </c>
      <c r="AE22" s="3">
        <f t="shared" si="3"/>
        <v>1.15035004389618</v>
      </c>
    </row>
    <row r="23" spans="1:31" ht="27.95" customHeight="1" thickBot="1" x14ac:dyDescent="0.5">
      <c r="A23" s="36">
        <v>1399</v>
      </c>
      <c r="B23" s="40">
        <v>18141</v>
      </c>
      <c r="C23" s="41">
        <v>634</v>
      </c>
      <c r="D23" s="40">
        <v>18777</v>
      </c>
      <c r="E23" s="41">
        <v>8230</v>
      </c>
      <c r="F23" s="40">
        <v>453</v>
      </c>
      <c r="G23" s="41">
        <v>8688</v>
      </c>
      <c r="H23" s="40">
        <v>2531</v>
      </c>
      <c r="I23" s="41">
        <v>7518</v>
      </c>
      <c r="J23" s="40">
        <v>10049</v>
      </c>
      <c r="K23" s="41">
        <v>747</v>
      </c>
      <c r="L23" s="40">
        <v>12</v>
      </c>
      <c r="M23" s="41">
        <v>759</v>
      </c>
      <c r="N23" s="40">
        <v>29649</v>
      </c>
      <c r="O23" s="41">
        <v>8617</v>
      </c>
      <c r="P23" s="40">
        <v>38273</v>
      </c>
      <c r="Q23" s="3">
        <f t="shared" si="3"/>
        <v>0.73276245102395288</v>
      </c>
      <c r="R23" s="3">
        <f t="shared" si="3"/>
        <v>0.78757763975155282</v>
      </c>
      <c r="S23" s="3">
        <f t="shared" si="3"/>
        <v>0.73456693529457784</v>
      </c>
      <c r="T23" s="3">
        <f t="shared" si="3"/>
        <v>0.97882968601332065</v>
      </c>
      <c r="U23" s="3">
        <f t="shared" si="3"/>
        <v>1.3482142857142858</v>
      </c>
      <c r="V23" s="3">
        <f t="shared" si="3"/>
        <v>0.9935956084172004</v>
      </c>
      <c r="W23" s="3">
        <f t="shared" si="3"/>
        <v>0.79641283826305853</v>
      </c>
      <c r="X23" s="3">
        <f t="shared" si="3"/>
        <v>0.58103408300486903</v>
      </c>
      <c r="Y23" s="3">
        <f t="shared" si="3"/>
        <v>0.62350313333746976</v>
      </c>
      <c r="Z23" s="3">
        <f t="shared" si="3"/>
        <v>1.1199400299850075</v>
      </c>
      <c r="AA23" s="3">
        <f t="shared" si="3"/>
        <v>1</v>
      </c>
      <c r="AB23" s="3">
        <f t="shared" si="3"/>
        <v>1.117820324005891</v>
      </c>
      <c r="AC23" s="3">
        <f t="shared" si="3"/>
        <v>0.80110780870035125</v>
      </c>
      <c r="AD23" s="3">
        <f t="shared" si="3"/>
        <v>0.61148169173999434</v>
      </c>
      <c r="AE23" s="3">
        <f t="shared" si="3"/>
        <v>0.74895307424366953</v>
      </c>
    </row>
    <row r="24" spans="1:31" ht="27.95" customHeight="1" thickBot="1" x14ac:dyDescent="0.5">
      <c r="A24" s="36">
        <v>1400</v>
      </c>
      <c r="B24" s="40">
        <v>20165</v>
      </c>
      <c r="C24" s="41">
        <v>933</v>
      </c>
      <c r="D24" s="40">
        <v>21098</v>
      </c>
      <c r="E24" s="41">
        <v>7739</v>
      </c>
      <c r="F24" s="40">
        <v>327</v>
      </c>
      <c r="G24" s="41">
        <v>8066</v>
      </c>
      <c r="H24" s="40">
        <v>2805</v>
      </c>
      <c r="I24" s="41">
        <v>7215</v>
      </c>
      <c r="J24" s="40">
        <v>10020</v>
      </c>
      <c r="K24" s="41">
        <v>830</v>
      </c>
      <c r="L24" s="40">
        <v>13</v>
      </c>
      <c r="M24" s="41">
        <v>843</v>
      </c>
      <c r="N24" s="40">
        <v>31539</v>
      </c>
      <c r="O24" s="41">
        <v>8488</v>
      </c>
      <c r="P24" s="40">
        <v>40027</v>
      </c>
      <c r="Q24" s="3">
        <f t="shared" si="3"/>
        <v>1.1115704757179869</v>
      </c>
      <c r="R24" s="3">
        <f t="shared" si="3"/>
        <v>1.4716088328075709</v>
      </c>
      <c r="S24" s="3">
        <f t="shared" si="3"/>
        <v>1.1236086701816053</v>
      </c>
      <c r="T24" s="3">
        <f t="shared" si="3"/>
        <v>0.94034021871202911</v>
      </c>
      <c r="U24" s="3">
        <f t="shared" si="3"/>
        <v>0.72185430463576161</v>
      </c>
      <c r="V24" s="3">
        <f t="shared" si="3"/>
        <v>0.92840699815837935</v>
      </c>
      <c r="W24" s="3">
        <f t="shared" si="3"/>
        <v>1.1082576056894509</v>
      </c>
      <c r="X24" s="3">
        <f t="shared" si="3"/>
        <v>0.95969672785315241</v>
      </c>
      <c r="Y24" s="3">
        <f t="shared" si="3"/>
        <v>0.9971141407105184</v>
      </c>
      <c r="Z24" s="3">
        <f t="shared" si="3"/>
        <v>1.1111111111111112</v>
      </c>
      <c r="AA24" s="3">
        <f t="shared" si="3"/>
        <v>1.0833333333333333</v>
      </c>
      <c r="AB24" s="3">
        <f t="shared" si="3"/>
        <v>1.1106719367588933</v>
      </c>
      <c r="AC24" s="3">
        <f t="shared" si="3"/>
        <v>1.0637458261661439</v>
      </c>
      <c r="AD24" s="3">
        <f t="shared" si="3"/>
        <v>0.98502959266566092</v>
      </c>
      <c r="AE24" s="3">
        <f t="shared" si="3"/>
        <v>1.0458286520523608</v>
      </c>
    </row>
    <row r="25" spans="1:31" ht="27.95" customHeight="1" thickBot="1" x14ac:dyDescent="0.5">
      <c r="A25" s="36">
        <v>1401</v>
      </c>
      <c r="B25" s="40">
        <v>21620</v>
      </c>
      <c r="C25" s="41">
        <v>1186</v>
      </c>
      <c r="D25" s="40">
        <v>22806</v>
      </c>
      <c r="E25" s="41">
        <v>12313</v>
      </c>
      <c r="F25" s="40">
        <v>883</v>
      </c>
      <c r="G25" s="41">
        <v>13196</v>
      </c>
      <c r="H25" s="40">
        <v>2556</v>
      </c>
      <c r="I25" s="41">
        <v>5676</v>
      </c>
      <c r="J25" s="40">
        <v>8232</v>
      </c>
      <c r="K25" s="41">
        <v>741</v>
      </c>
      <c r="L25" s="40">
        <v>12</v>
      </c>
      <c r="M25" s="41">
        <v>753</v>
      </c>
      <c r="N25" s="40">
        <v>37230</v>
      </c>
      <c r="O25" s="41">
        <v>7757</v>
      </c>
      <c r="P25" s="40">
        <v>44987</v>
      </c>
      <c r="Q25" s="3">
        <f t="shared" ref="Q25:AE26" si="4">B25/B24</f>
        <v>1.0721547235308704</v>
      </c>
      <c r="R25" s="3">
        <f t="shared" si="4"/>
        <v>1.2711682743837085</v>
      </c>
      <c r="S25" s="3">
        <f t="shared" si="4"/>
        <v>1.0809555408095555</v>
      </c>
      <c r="T25" s="3">
        <f t="shared" si="4"/>
        <v>1.5910324331308954</v>
      </c>
      <c r="U25" s="3">
        <f t="shared" si="4"/>
        <v>2.7003058103975537</v>
      </c>
      <c r="V25" s="3">
        <f t="shared" si="4"/>
        <v>1.6360029754525167</v>
      </c>
      <c r="W25" s="3">
        <f t="shared" si="4"/>
        <v>0.91122994652406419</v>
      </c>
      <c r="X25" s="3">
        <f t="shared" si="4"/>
        <v>0.78669438669438674</v>
      </c>
      <c r="Y25" s="3">
        <f t="shared" si="4"/>
        <v>0.82155688622754486</v>
      </c>
      <c r="Z25" s="3">
        <f t="shared" si="4"/>
        <v>0.89277108433734942</v>
      </c>
      <c r="AA25" s="3">
        <f t="shared" si="4"/>
        <v>0.92307692307692313</v>
      </c>
      <c r="AB25" s="3">
        <f t="shared" si="4"/>
        <v>0.89323843416370108</v>
      </c>
      <c r="AC25" s="3">
        <f t="shared" si="4"/>
        <v>1.180443260724817</v>
      </c>
      <c r="AD25" s="3">
        <f t="shared" si="4"/>
        <v>0.91387841658812441</v>
      </c>
      <c r="AE25" s="3">
        <f t="shared" si="4"/>
        <v>1.1239163564593899</v>
      </c>
    </row>
    <row r="26" spans="1:31" ht="27.95" customHeight="1" thickBot="1" x14ac:dyDescent="0.5">
      <c r="A26" s="36">
        <v>1402</v>
      </c>
      <c r="B26" s="40">
        <v>24975</v>
      </c>
      <c r="C26" s="41">
        <v>1400</v>
      </c>
      <c r="D26" s="40">
        <v>26375</v>
      </c>
      <c r="E26" s="41">
        <v>19345</v>
      </c>
      <c r="F26" s="40">
        <v>1496</v>
      </c>
      <c r="G26" s="41">
        <v>20841</v>
      </c>
      <c r="H26" s="40">
        <v>2780</v>
      </c>
      <c r="I26" s="41">
        <v>6997</v>
      </c>
      <c r="J26" s="40">
        <v>9777</v>
      </c>
      <c r="K26" s="41">
        <v>904</v>
      </c>
      <c r="L26" s="40">
        <v>16</v>
      </c>
      <c r="M26" s="41">
        <v>920</v>
      </c>
      <c r="N26" s="40">
        <v>48004</v>
      </c>
      <c r="O26" s="41">
        <v>9909</v>
      </c>
      <c r="P26" s="40">
        <v>57913</v>
      </c>
      <c r="Q26" s="3">
        <f t="shared" si="4"/>
        <v>1.1551803885291396</v>
      </c>
      <c r="R26" s="3">
        <f t="shared" si="4"/>
        <v>1.1804384485666104</v>
      </c>
      <c r="S26" s="3">
        <f t="shared" si="4"/>
        <v>1.1564939051126897</v>
      </c>
      <c r="T26" s="3">
        <f t="shared" si="4"/>
        <v>1.5711037115244051</v>
      </c>
      <c r="U26" s="3">
        <f t="shared" si="4"/>
        <v>1.694224235560589</v>
      </c>
      <c r="V26" s="3">
        <f t="shared" si="4"/>
        <v>1.5793422249166413</v>
      </c>
      <c r="W26" s="3">
        <f t="shared" si="4"/>
        <v>1.0876369327073552</v>
      </c>
      <c r="X26" s="3">
        <f t="shared" si="4"/>
        <v>1.2327343199436223</v>
      </c>
      <c r="Y26" s="3">
        <f t="shared" si="4"/>
        <v>1.1876822157434401</v>
      </c>
      <c r="Z26" s="3">
        <f t="shared" si="4"/>
        <v>1.2199730094466936</v>
      </c>
      <c r="AA26" s="3">
        <f t="shared" si="4"/>
        <v>1.3333333333333333</v>
      </c>
      <c r="AB26" s="3">
        <f t="shared" si="4"/>
        <v>1.2217795484727756</v>
      </c>
      <c r="AC26" s="3">
        <f t="shared" si="4"/>
        <v>1.2893902766586087</v>
      </c>
      <c r="AD26" s="3">
        <f t="shared" si="4"/>
        <v>1.2774268402733016</v>
      </c>
      <c r="AE26" s="3">
        <f t="shared" si="4"/>
        <v>1.2873274501522662</v>
      </c>
    </row>
    <row r="27" spans="1:31" s="1" customFormat="1" ht="57" thickBot="1" x14ac:dyDescent="0.5">
      <c r="A27" s="93" t="s">
        <v>76</v>
      </c>
      <c r="B27" s="94">
        <f t="shared" ref="B27:P27" si="5">GEOMEAN(Q19:Q26)-1</f>
        <v>8.6984523894136911E-2</v>
      </c>
      <c r="C27" s="94">
        <f t="shared" si="5"/>
        <v>0.15083902358337631</v>
      </c>
      <c r="D27" s="94">
        <f t="shared" si="5"/>
        <v>8.9657953571613103E-2</v>
      </c>
      <c r="E27" s="94">
        <f t="shared" si="5"/>
        <v>0.2317416096468139</v>
      </c>
      <c r="F27" s="94">
        <f t="shared" si="5"/>
        <v>0.31728866906302677</v>
      </c>
      <c r="G27" s="94">
        <f t="shared" si="5"/>
        <v>0.23641359994719702</v>
      </c>
      <c r="H27" s="94">
        <f t="shared" si="5"/>
        <v>0.23460973149501863</v>
      </c>
      <c r="I27" s="94">
        <f t="shared" si="5"/>
        <v>0.68632396517703254</v>
      </c>
      <c r="J27" s="94">
        <f t="shared" si="5"/>
        <v>0.41108086880874795</v>
      </c>
      <c r="K27" s="94">
        <f t="shared" si="5"/>
        <v>0.15934070035388204</v>
      </c>
      <c r="L27" s="94">
        <f t="shared" si="5"/>
        <v>0.23274951685376255</v>
      </c>
      <c r="M27" s="94">
        <f t="shared" si="5"/>
        <v>0.16032252858942853</v>
      </c>
      <c r="N27" s="94">
        <f t="shared" si="5"/>
        <v>0.13641215509882842</v>
      </c>
      <c r="O27" s="94">
        <f t="shared" si="5"/>
        <v>0.38544206953330784</v>
      </c>
      <c r="P27" s="94">
        <f t="shared" si="5"/>
        <v>0.15737513558983096</v>
      </c>
    </row>
    <row r="28" spans="1:31" ht="18.75" x14ac:dyDescent="0.45">
      <c r="A28" s="71" t="s">
        <v>73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</row>
  </sheetData>
  <mergeCells count="56">
    <mergeCell ref="A15:P15"/>
    <mergeCell ref="A16:A17"/>
    <mergeCell ref="B16:D16"/>
    <mergeCell ref="E16:G16"/>
    <mergeCell ref="H16:J16"/>
    <mergeCell ref="K16:M16"/>
    <mergeCell ref="N16:P16"/>
    <mergeCell ref="E10:F10"/>
    <mergeCell ref="G10:H10"/>
    <mergeCell ref="I10:J10"/>
    <mergeCell ref="K10:L10"/>
    <mergeCell ref="E13:F13"/>
    <mergeCell ref="G13:H13"/>
    <mergeCell ref="I13:J13"/>
    <mergeCell ref="K13:L13"/>
    <mergeCell ref="G11:H11"/>
    <mergeCell ref="G12:H12"/>
    <mergeCell ref="I11:J11"/>
    <mergeCell ref="I12:J12"/>
    <mergeCell ref="K11:L11"/>
    <mergeCell ref="K12:L12"/>
    <mergeCell ref="E11:F11"/>
    <mergeCell ref="E12:F12"/>
    <mergeCell ref="E8:F8"/>
    <mergeCell ref="G8:H8"/>
    <mergeCell ref="I8:J8"/>
    <mergeCell ref="K8:L8"/>
    <mergeCell ref="E9:F9"/>
    <mergeCell ref="G9:H9"/>
    <mergeCell ref="I9:J9"/>
    <mergeCell ref="K9:L9"/>
    <mergeCell ref="E6:F6"/>
    <mergeCell ref="G6:H6"/>
    <mergeCell ref="I6:J6"/>
    <mergeCell ref="K6:L6"/>
    <mergeCell ref="E7:F7"/>
    <mergeCell ref="G7:H7"/>
    <mergeCell ref="I7:J7"/>
    <mergeCell ref="K7:L7"/>
    <mergeCell ref="E4:F4"/>
    <mergeCell ref="G4:H4"/>
    <mergeCell ref="I4:J4"/>
    <mergeCell ref="K4:L4"/>
    <mergeCell ref="E5:F5"/>
    <mergeCell ref="G5:H5"/>
    <mergeCell ref="I5:J5"/>
    <mergeCell ref="K5:L5"/>
    <mergeCell ref="E3:F3"/>
    <mergeCell ref="G3:H3"/>
    <mergeCell ref="I3:J3"/>
    <mergeCell ref="K3:L3"/>
    <mergeCell ref="E1:L1"/>
    <mergeCell ref="E2:F2"/>
    <mergeCell ref="G2:H2"/>
    <mergeCell ref="I2:J2"/>
    <mergeCell ref="K2:L2"/>
  </mergeCells>
  <printOptions horizontalCentered="1"/>
  <pageMargins left="0.19685039370078741" right="0.19685039370078741" top="0.78740157480314965" bottom="0" header="0" footer="0"/>
  <pageSetup scale="8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8433-AAAF-492B-B4D8-6F0871A20711}">
  <sheetPr>
    <tabColor rgb="FF00B050"/>
  </sheetPr>
  <dimension ref="A1:Q17"/>
  <sheetViews>
    <sheetView rightToLeft="1" tabSelected="1" view="pageBreakPreview" zoomScaleNormal="100" zoomScaleSheetLayoutView="100" workbookViewId="0">
      <selection activeCell="K2" sqref="K2"/>
    </sheetView>
  </sheetViews>
  <sheetFormatPr defaultRowHeight="15" x14ac:dyDescent="0.25"/>
  <cols>
    <col min="1" max="1" width="9.7109375" style="76" customWidth="1"/>
    <col min="2" max="2" width="11.42578125" style="76" customWidth="1"/>
    <col min="3" max="3" width="12.140625" style="76" bestFit="1" customWidth="1"/>
    <col min="4" max="4" width="11" style="76" bestFit="1" customWidth="1"/>
    <col min="5" max="5" width="9.85546875" style="76" customWidth="1"/>
    <col min="6" max="6" width="11.85546875" style="76" customWidth="1"/>
    <col min="7" max="7" width="9.85546875" style="76" customWidth="1"/>
    <col min="8" max="8" width="11.7109375" style="76" customWidth="1"/>
    <col min="9" max="9" width="9.85546875" style="76" customWidth="1"/>
    <col min="10" max="10" width="9.140625" style="76"/>
    <col min="11" max="16384" width="9.140625" style="78"/>
  </cols>
  <sheetData>
    <row r="1" spans="1:17" s="76" customFormat="1" ht="20.25" thickBot="1" x14ac:dyDescent="0.3">
      <c r="A1" s="156" t="s">
        <v>174</v>
      </c>
      <c r="B1" s="156"/>
      <c r="C1" s="156"/>
      <c r="D1" s="156"/>
      <c r="E1" s="156"/>
      <c r="F1" s="156"/>
      <c r="G1" s="156"/>
      <c r="H1" s="156"/>
      <c r="I1" s="156"/>
      <c r="K1" s="78"/>
      <c r="L1" s="78"/>
      <c r="M1" s="78"/>
      <c r="N1" s="78"/>
      <c r="O1" s="78"/>
      <c r="P1" s="78"/>
      <c r="Q1" s="78"/>
    </row>
    <row r="2" spans="1:17" s="76" customFormat="1" ht="145.5" customHeight="1" thickBot="1" x14ac:dyDescent="0.3">
      <c r="A2" s="157" t="s">
        <v>3</v>
      </c>
      <c r="B2" s="157" t="s">
        <v>77</v>
      </c>
      <c r="C2" s="157" t="s">
        <v>78</v>
      </c>
      <c r="D2" s="157" t="s">
        <v>173</v>
      </c>
      <c r="E2" s="158" t="s">
        <v>80</v>
      </c>
      <c r="F2" s="157" t="s">
        <v>81</v>
      </c>
      <c r="G2" s="158" t="s">
        <v>82</v>
      </c>
      <c r="H2" s="157" t="s">
        <v>83</v>
      </c>
      <c r="I2" s="157" t="s">
        <v>84</v>
      </c>
      <c r="K2" s="78"/>
      <c r="L2" s="78"/>
      <c r="M2" s="78"/>
      <c r="N2" s="78"/>
      <c r="O2" s="78"/>
      <c r="P2" s="78"/>
      <c r="Q2" s="78"/>
    </row>
    <row r="3" spans="1:17" s="76" customFormat="1" ht="19.5" thickBot="1" x14ac:dyDescent="0.5">
      <c r="A3" s="36">
        <v>1390</v>
      </c>
      <c r="B3" s="113">
        <v>3303000</v>
      </c>
      <c r="C3" s="114">
        <f t="shared" ref="C3:C13" si="0">B3*7</f>
        <v>23121000</v>
      </c>
      <c r="D3" s="113">
        <v>5088352</v>
      </c>
      <c r="E3" s="115">
        <f t="shared" ref="E3:E15" si="1">D3/B3</f>
        <v>1.5405243717832273</v>
      </c>
      <c r="F3" s="113">
        <v>3100378</v>
      </c>
      <c r="G3" s="115">
        <f t="shared" ref="G3:G15" si="2">F3/B3</f>
        <v>0.93865516197396304</v>
      </c>
      <c r="H3" s="113">
        <v>3626542</v>
      </c>
      <c r="I3" s="116">
        <f t="shared" ref="I3:I15" si="3">H3/B3</f>
        <v>1.0979539812291856</v>
      </c>
      <c r="K3" s="78"/>
      <c r="L3" s="78"/>
      <c r="M3" s="78"/>
      <c r="N3" s="78"/>
      <c r="O3" s="78"/>
      <c r="P3" s="78"/>
      <c r="Q3" s="78"/>
    </row>
    <row r="4" spans="1:17" s="76" customFormat="1" ht="19.5" thickBot="1" x14ac:dyDescent="0.5">
      <c r="A4" s="36">
        <v>1391</v>
      </c>
      <c r="B4" s="113">
        <v>3897000</v>
      </c>
      <c r="C4" s="114">
        <f t="shared" si="0"/>
        <v>27279000</v>
      </c>
      <c r="D4" s="113">
        <v>6100637</v>
      </c>
      <c r="E4" s="115">
        <f t="shared" si="1"/>
        <v>1.5654701052091353</v>
      </c>
      <c r="F4" s="113">
        <v>3655212</v>
      </c>
      <c r="G4" s="115">
        <f t="shared" si="2"/>
        <v>0.93795535026943799</v>
      </c>
      <c r="H4" s="113">
        <v>4357649</v>
      </c>
      <c r="I4" s="116">
        <f t="shared" si="3"/>
        <v>1.118206055940467</v>
      </c>
      <c r="K4" s="117">
        <f t="shared" ref="K4:M15" si="4">B4/B3</f>
        <v>1.1798365122615804</v>
      </c>
      <c r="L4" s="117">
        <f t="shared" si="4"/>
        <v>1.1798365122615804</v>
      </c>
      <c r="M4" s="117">
        <f t="shared" si="4"/>
        <v>1.1989416219632605</v>
      </c>
      <c r="N4" s="117">
        <f t="shared" ref="N4:N14" si="5">F4/F3</f>
        <v>1.1789568884826302</v>
      </c>
      <c r="O4" s="117">
        <f t="shared" ref="O4:O14" si="6">H4/H3</f>
        <v>1.2015989336398145</v>
      </c>
    </row>
    <row r="5" spans="1:17" s="76" customFormat="1" ht="19.5" thickBot="1" x14ac:dyDescent="0.5">
      <c r="A5" s="36">
        <v>1392</v>
      </c>
      <c r="B5" s="113">
        <v>4871250</v>
      </c>
      <c r="C5" s="114">
        <f t="shared" si="0"/>
        <v>34098750</v>
      </c>
      <c r="D5" s="113">
        <v>7690474</v>
      </c>
      <c r="E5" s="115">
        <f t="shared" si="1"/>
        <v>1.578747549396972</v>
      </c>
      <c r="F5" s="113">
        <v>4565460.5518451808</v>
      </c>
      <c r="G5" s="115">
        <f t="shared" si="2"/>
        <v>0.93722567140778668</v>
      </c>
      <c r="H5" s="113">
        <v>5431275</v>
      </c>
      <c r="I5" s="116">
        <f t="shared" si="3"/>
        <v>1.1149653579676675</v>
      </c>
      <c r="K5" s="117">
        <f t="shared" si="4"/>
        <v>1.25</v>
      </c>
      <c r="L5" s="117">
        <f t="shared" si="4"/>
        <v>1.25</v>
      </c>
      <c r="M5" s="117">
        <f t="shared" si="4"/>
        <v>1.2606018027297805</v>
      </c>
      <c r="N5" s="117">
        <f t="shared" si="5"/>
        <v>1.24902756716852</v>
      </c>
      <c r="O5" s="117">
        <f t="shared" si="6"/>
        <v>1.2463773470511279</v>
      </c>
    </row>
    <row r="6" spans="1:17" s="76" customFormat="1" ht="19.5" thickBot="1" x14ac:dyDescent="0.5">
      <c r="A6" s="36">
        <v>1393</v>
      </c>
      <c r="B6" s="113">
        <v>6089100</v>
      </c>
      <c r="C6" s="114">
        <f t="shared" si="0"/>
        <v>42623700</v>
      </c>
      <c r="D6" s="113">
        <v>9561009.9390439913</v>
      </c>
      <c r="E6" s="115">
        <f t="shared" si="1"/>
        <v>1.5701844179014948</v>
      </c>
      <c r="F6" s="113">
        <v>5695854.4598924937</v>
      </c>
      <c r="G6" s="115">
        <f t="shared" si="2"/>
        <v>0.93541811760235394</v>
      </c>
      <c r="H6" s="113">
        <v>6922711.0901846513</v>
      </c>
      <c r="I6" s="116">
        <f t="shared" si="3"/>
        <v>1.1369021842611635</v>
      </c>
      <c r="K6" s="117">
        <f t="shared" si="4"/>
        <v>1.2500076982294073</v>
      </c>
      <c r="L6" s="117">
        <f t="shared" si="4"/>
        <v>1.2500076982294073</v>
      </c>
      <c r="M6" s="117">
        <f t="shared" si="4"/>
        <v>1.2432276526835655</v>
      </c>
      <c r="N6" s="117">
        <f t="shared" si="5"/>
        <v>1.2475969062070751</v>
      </c>
      <c r="O6" s="117">
        <f t="shared" si="6"/>
        <v>1.2746014683816693</v>
      </c>
    </row>
    <row r="7" spans="1:17" s="76" customFormat="1" ht="19.5" thickBot="1" x14ac:dyDescent="0.5">
      <c r="A7" s="36">
        <v>1394</v>
      </c>
      <c r="B7" s="113">
        <v>7124250</v>
      </c>
      <c r="C7" s="114">
        <f t="shared" si="0"/>
        <v>49869750</v>
      </c>
      <c r="D7" s="113">
        <v>11076995</v>
      </c>
      <c r="E7" s="115">
        <f t="shared" si="1"/>
        <v>1.554829631189248</v>
      </c>
      <c r="F7" s="113">
        <v>6615177</v>
      </c>
      <c r="G7" s="115">
        <f t="shared" si="2"/>
        <v>0.92854363617222868</v>
      </c>
      <c r="H7" s="113">
        <v>7970050</v>
      </c>
      <c r="I7" s="116">
        <f t="shared" si="3"/>
        <v>1.1187212689054988</v>
      </c>
      <c r="K7" s="117">
        <f t="shared" si="4"/>
        <v>1.1700004926836478</v>
      </c>
      <c r="L7" s="117">
        <f t="shared" si="4"/>
        <v>1.1700004926836478</v>
      </c>
      <c r="M7" s="117">
        <f t="shared" si="4"/>
        <v>1.1585590926712908</v>
      </c>
      <c r="N7" s="117">
        <f t="shared" si="5"/>
        <v>1.1614020418851885</v>
      </c>
      <c r="O7" s="117">
        <f t="shared" si="6"/>
        <v>1.1512902815343999</v>
      </c>
    </row>
    <row r="8" spans="1:17" s="76" customFormat="1" ht="19.5" thickBot="1" x14ac:dyDescent="0.5">
      <c r="A8" s="36">
        <v>1395</v>
      </c>
      <c r="B8" s="113">
        <v>8121660</v>
      </c>
      <c r="C8" s="114">
        <f t="shared" si="0"/>
        <v>56851620</v>
      </c>
      <c r="D8" s="113">
        <v>12716326</v>
      </c>
      <c r="E8" s="115">
        <f t="shared" si="1"/>
        <v>1.5657299123578186</v>
      </c>
      <c r="F8" s="113">
        <v>7559803</v>
      </c>
      <c r="G8" s="115">
        <f t="shared" si="2"/>
        <v>0.93081993090082571</v>
      </c>
      <c r="H8" s="113">
        <v>8983930</v>
      </c>
      <c r="I8" s="116">
        <f t="shared" si="3"/>
        <v>1.1061691821622672</v>
      </c>
      <c r="K8" s="117">
        <f t="shared" si="4"/>
        <v>1.140002105484788</v>
      </c>
      <c r="L8" s="117">
        <f t="shared" si="4"/>
        <v>1.140002105484788</v>
      </c>
      <c r="M8" s="117">
        <f t="shared" si="4"/>
        <v>1.1479941987876676</v>
      </c>
      <c r="N8" s="117">
        <f t="shared" si="5"/>
        <v>1.1427967838199946</v>
      </c>
      <c r="O8" s="117">
        <f t="shared" si="6"/>
        <v>1.1272112471063545</v>
      </c>
    </row>
    <row r="9" spans="1:17" s="76" customFormat="1" ht="19.5" thickBot="1" x14ac:dyDescent="0.5">
      <c r="A9" s="36">
        <v>1396</v>
      </c>
      <c r="B9" s="113">
        <v>9299310</v>
      </c>
      <c r="C9" s="114">
        <f t="shared" si="0"/>
        <v>65095170</v>
      </c>
      <c r="D9" s="113">
        <v>14506945.565387873</v>
      </c>
      <c r="E9" s="115">
        <f t="shared" si="1"/>
        <v>1.5600023620449122</v>
      </c>
      <c r="F9" s="113">
        <v>8664611.421484353</v>
      </c>
      <c r="G9" s="115">
        <f t="shared" si="2"/>
        <v>0.93174777714522405</v>
      </c>
      <c r="H9" s="113">
        <v>10175902.985604415</v>
      </c>
      <c r="I9" s="116">
        <f t="shared" si="3"/>
        <v>1.0942643040832507</v>
      </c>
      <c r="K9" s="117">
        <f t="shared" si="4"/>
        <v>1.1450011450861031</v>
      </c>
      <c r="L9" s="117">
        <f t="shared" si="4"/>
        <v>1.1450011450861031</v>
      </c>
      <c r="M9" s="117">
        <f t="shared" si="4"/>
        <v>1.1408126502409479</v>
      </c>
      <c r="N9" s="117">
        <f t="shared" si="5"/>
        <v>1.1461424883008662</v>
      </c>
      <c r="O9" s="117">
        <f t="shared" si="6"/>
        <v>1.1326783474052464</v>
      </c>
    </row>
    <row r="10" spans="1:17" s="76" customFormat="1" ht="19.5" thickBot="1" x14ac:dyDescent="0.5">
      <c r="A10" s="36">
        <v>1397</v>
      </c>
      <c r="B10" s="113">
        <v>11112690</v>
      </c>
      <c r="C10" s="114">
        <f t="shared" si="0"/>
        <v>77788830</v>
      </c>
      <c r="D10" s="113">
        <v>16651018.945405573</v>
      </c>
      <c r="E10" s="115">
        <f t="shared" si="1"/>
        <v>1.4983787854610875</v>
      </c>
      <c r="F10" s="113">
        <v>10290510.286984917</v>
      </c>
      <c r="G10" s="115">
        <f t="shared" si="2"/>
        <v>0.92601433919104348</v>
      </c>
      <c r="H10" s="113">
        <v>12145555.351158142</v>
      </c>
      <c r="I10" s="116">
        <f t="shared" si="3"/>
        <v>1.0929446741660338</v>
      </c>
      <c r="K10" s="117">
        <f t="shared" si="4"/>
        <v>1.1950015646322147</v>
      </c>
      <c r="L10" s="117">
        <f t="shared" si="4"/>
        <v>1.1950015646322147</v>
      </c>
      <c r="M10" s="117">
        <f t="shared" si="4"/>
        <v>1.147796334545657</v>
      </c>
      <c r="N10" s="117">
        <f t="shared" si="5"/>
        <v>1.1876482148373166</v>
      </c>
      <c r="O10" s="117">
        <f t="shared" si="6"/>
        <v>1.1935604504425941</v>
      </c>
    </row>
    <row r="11" spans="1:17" s="76" customFormat="1" ht="19.5" thickBot="1" x14ac:dyDescent="0.5">
      <c r="A11" s="36">
        <v>1398</v>
      </c>
      <c r="B11" s="113">
        <v>15168810</v>
      </c>
      <c r="C11" s="114">
        <f t="shared" si="0"/>
        <v>106181670</v>
      </c>
      <c r="D11" s="113">
        <v>21235921.33863667</v>
      </c>
      <c r="E11" s="115">
        <f t="shared" si="1"/>
        <v>1.3999727954029795</v>
      </c>
      <c r="F11" s="113">
        <v>14263023.881695092</v>
      </c>
      <c r="G11" s="115">
        <f t="shared" si="2"/>
        <v>0.94028627701811096</v>
      </c>
      <c r="H11" s="113">
        <v>15852950.711037247</v>
      </c>
      <c r="I11" s="116">
        <f t="shared" si="3"/>
        <v>1.0451018050220977</v>
      </c>
      <c r="K11" s="117">
        <f t="shared" si="4"/>
        <v>1.364998933651528</v>
      </c>
      <c r="L11" s="117">
        <f t="shared" si="4"/>
        <v>1.364998933651528</v>
      </c>
      <c r="M11" s="117">
        <f t="shared" si="4"/>
        <v>1.2753526620961648</v>
      </c>
      <c r="N11" s="117">
        <f t="shared" si="5"/>
        <v>1.3860365991504302</v>
      </c>
      <c r="O11" s="117">
        <f t="shared" si="6"/>
        <v>1.3052470844427533</v>
      </c>
    </row>
    <row r="12" spans="1:17" s="76" customFormat="1" ht="19.5" thickBot="1" x14ac:dyDescent="0.5">
      <c r="A12" s="36">
        <v>1399</v>
      </c>
      <c r="B12" s="113">
        <v>19104270</v>
      </c>
      <c r="C12" s="114">
        <f t="shared" si="0"/>
        <v>133729890</v>
      </c>
      <c r="D12" s="113">
        <v>25886534.690789271</v>
      </c>
      <c r="E12" s="115">
        <f t="shared" si="1"/>
        <v>1.3550130254016128</v>
      </c>
      <c r="F12" s="113">
        <v>17929543.107493997</v>
      </c>
      <c r="G12" s="115">
        <f t="shared" si="2"/>
        <v>0.93850972099399754</v>
      </c>
      <c r="H12" s="113">
        <v>20101130.049265146</v>
      </c>
      <c r="I12" s="116">
        <f t="shared" si="3"/>
        <v>1.0521799602531343</v>
      </c>
      <c r="K12" s="117">
        <f t="shared" si="4"/>
        <v>1.259444214806567</v>
      </c>
      <c r="L12" s="117">
        <f t="shared" si="4"/>
        <v>1.259444214806567</v>
      </c>
      <c r="M12" s="117">
        <f t="shared" si="4"/>
        <v>1.2189974844035265</v>
      </c>
      <c r="N12" s="117">
        <f t="shared" si="5"/>
        <v>1.2570646488578379</v>
      </c>
      <c r="O12" s="117">
        <f t="shared" si="6"/>
        <v>1.2679740456942319</v>
      </c>
    </row>
    <row r="13" spans="1:17" s="76" customFormat="1" ht="19.5" thickBot="1" x14ac:dyDescent="0.5">
      <c r="A13" s="36">
        <v>1400</v>
      </c>
      <c r="B13" s="113">
        <v>26554950</v>
      </c>
      <c r="C13" s="114">
        <f t="shared" si="0"/>
        <v>185884650</v>
      </c>
      <c r="D13" s="113">
        <v>34999673.405307397</v>
      </c>
      <c r="E13" s="115">
        <f t="shared" si="1"/>
        <v>1.3180093882800532</v>
      </c>
      <c r="F13" s="113">
        <v>24883184.597915176</v>
      </c>
      <c r="G13" s="115">
        <f t="shared" si="2"/>
        <v>0.93704505555141981</v>
      </c>
      <c r="H13" s="113">
        <v>27604278.503477905</v>
      </c>
      <c r="I13" s="116">
        <f t="shared" si="3"/>
        <v>1.0395153635566214</v>
      </c>
      <c r="K13" s="117">
        <f t="shared" si="4"/>
        <v>1.3900007694614869</v>
      </c>
      <c r="L13" s="117">
        <f t="shared" si="4"/>
        <v>1.3900007694614869</v>
      </c>
      <c r="M13" s="117">
        <f t="shared" si="4"/>
        <v>1.3520416627166667</v>
      </c>
      <c r="N13" s="117">
        <f t="shared" si="5"/>
        <v>1.3878314940169765</v>
      </c>
      <c r="O13" s="117">
        <f t="shared" si="6"/>
        <v>1.373269982126555</v>
      </c>
    </row>
    <row r="14" spans="1:17" s="76" customFormat="1" ht="19.5" thickBot="1" x14ac:dyDescent="0.5">
      <c r="A14" s="36">
        <v>1401</v>
      </c>
      <c r="B14" s="113">
        <v>41797500</v>
      </c>
      <c r="C14" s="114">
        <v>292582500</v>
      </c>
      <c r="D14" s="113">
        <v>63775640.528686121</v>
      </c>
      <c r="E14" s="115">
        <f t="shared" si="1"/>
        <v>1.52582428443534</v>
      </c>
      <c r="F14" s="113">
        <v>43222716.224116042</v>
      </c>
      <c r="G14" s="115">
        <f t="shared" si="2"/>
        <v>1.0340981212779721</v>
      </c>
      <c r="H14" s="113">
        <v>41926533</v>
      </c>
      <c r="I14" s="116">
        <f t="shared" si="3"/>
        <v>1.0030870985106766</v>
      </c>
      <c r="K14" s="117">
        <f t="shared" si="4"/>
        <v>1.5740003276225336</v>
      </c>
      <c r="L14" s="117">
        <f t="shared" si="4"/>
        <v>1.5740003276225336</v>
      </c>
      <c r="M14" s="117">
        <f t="shared" si="4"/>
        <v>1.8221781612115013</v>
      </c>
      <c r="N14" s="117">
        <f t="shared" si="5"/>
        <v>1.7370251003859625</v>
      </c>
      <c r="O14" s="117">
        <f t="shared" si="6"/>
        <v>1.5188418344177195</v>
      </c>
    </row>
    <row r="15" spans="1:17" s="76" customFormat="1" ht="19.5" thickBot="1" x14ac:dyDescent="0.5">
      <c r="A15" s="36">
        <v>1402</v>
      </c>
      <c r="B15" s="113">
        <v>53082840</v>
      </c>
      <c r="C15" s="114">
        <f>B15*7</f>
        <v>371579880</v>
      </c>
      <c r="D15" s="113">
        <v>84646092.225366488</v>
      </c>
      <c r="E15" s="115">
        <f t="shared" si="1"/>
        <v>1.5946036840788189</v>
      </c>
      <c r="F15" s="113">
        <v>54573469.698854521</v>
      </c>
      <c r="G15" s="115">
        <f t="shared" si="2"/>
        <v>1.0280811972165491</v>
      </c>
      <c r="H15" s="113">
        <v>54418941</v>
      </c>
      <c r="I15" s="116">
        <f t="shared" si="3"/>
        <v>1.0251701114710516</v>
      </c>
      <c r="K15" s="117">
        <f t="shared" si="4"/>
        <v>1.2700003588731383</v>
      </c>
      <c r="L15" s="117">
        <f>C15/C14</f>
        <v>1.2700003588731383</v>
      </c>
      <c r="M15" s="117">
        <f>D15/D14</f>
        <v>1.3272480138759704</v>
      </c>
      <c r="N15" s="117">
        <f>F15/F14</f>
        <v>1.2626108321347316</v>
      </c>
      <c r="O15" s="117">
        <f>H15/H14</f>
        <v>1.2979594806944805</v>
      </c>
      <c r="P15" s="117"/>
      <c r="Q15" s="117"/>
    </row>
    <row r="16" spans="1:17" s="76" customFormat="1" ht="30.75" customHeight="1" thickBot="1" x14ac:dyDescent="0.25">
      <c r="A16" s="118" t="s">
        <v>76</v>
      </c>
      <c r="B16" s="94">
        <f>GEOMEAN(K4:K15)-1</f>
        <v>0.26038666030757107</v>
      </c>
      <c r="C16" s="94">
        <f>GEOMEAN(L4:L15)-1</f>
        <v>0.26038666030757107</v>
      </c>
      <c r="D16" s="94">
        <f>GEOMEAN(M4:M15)-1</f>
        <v>0.26401573572631576</v>
      </c>
      <c r="E16" s="94" t="s">
        <v>85</v>
      </c>
      <c r="F16" s="94">
        <f>GEOMEAN(N4:N15)-1</f>
        <v>0.26998105772327619</v>
      </c>
      <c r="G16" s="94" t="s">
        <v>85</v>
      </c>
      <c r="H16" s="94">
        <f>GEOMEAN(O4:O15)-1</f>
        <v>0.25320306356483768</v>
      </c>
      <c r="I16" s="94" t="s">
        <v>85</v>
      </c>
      <c r="K16" s="119"/>
      <c r="L16" s="119"/>
      <c r="M16" s="119"/>
      <c r="N16" s="119"/>
      <c r="O16" s="119"/>
      <c r="P16" s="119"/>
      <c r="Q16" s="119"/>
    </row>
    <row r="17" spans="1:9" ht="9" customHeight="1" x14ac:dyDescent="0.55000000000000004">
      <c r="A17" s="120"/>
      <c r="B17" s="120"/>
      <c r="C17" s="120"/>
      <c r="D17" s="120"/>
      <c r="E17" s="120"/>
      <c r="F17" s="120"/>
      <c r="G17" s="120"/>
      <c r="H17" s="120"/>
      <c r="I17" s="120"/>
    </row>
  </sheetData>
  <mergeCells count="1">
    <mergeCell ref="A1:I1"/>
  </mergeCells>
  <printOptions horizontalCentered="1"/>
  <pageMargins left="0.39370078740157483" right="0.39370078740157483" top="0.39370078740157483" bottom="0" header="0" footer="0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89AD-D8D9-4D04-BC77-600F40240676}">
  <sheetPr>
    <tabColor theme="3" tint="0.39997558519241921"/>
  </sheetPr>
  <dimension ref="A1:Q44"/>
  <sheetViews>
    <sheetView rightToLeft="1" view="pageBreakPreview" topLeftCell="A13" zoomScaleNormal="100" zoomScaleSheetLayoutView="100" workbookViewId="0">
      <selection activeCell="L37" sqref="L37"/>
    </sheetView>
  </sheetViews>
  <sheetFormatPr defaultRowHeight="15" x14ac:dyDescent="0.25"/>
  <cols>
    <col min="1" max="1" width="9.7109375" style="76" customWidth="1"/>
    <col min="2" max="2" width="11.42578125" style="76" customWidth="1"/>
    <col min="3" max="3" width="12.140625" style="76" bestFit="1" customWidth="1"/>
    <col min="4" max="4" width="11" style="76" bestFit="1" customWidth="1"/>
    <col min="5" max="5" width="9.85546875" style="76" customWidth="1"/>
    <col min="6" max="6" width="11.85546875" style="76" customWidth="1"/>
    <col min="7" max="7" width="9.85546875" style="76" customWidth="1"/>
    <col min="8" max="8" width="11.7109375" style="76" customWidth="1"/>
    <col min="9" max="9" width="9.85546875" style="76" customWidth="1"/>
    <col min="10" max="10" width="9.140625" style="76"/>
    <col min="11" max="16384" width="9.140625" style="78"/>
  </cols>
  <sheetData>
    <row r="1" spans="1:17" s="76" customFormat="1" ht="20.25" thickBot="1" x14ac:dyDescent="0.3">
      <c r="A1" s="156" t="s">
        <v>166</v>
      </c>
      <c r="B1" s="156"/>
      <c r="C1" s="156"/>
      <c r="D1" s="156"/>
      <c r="E1" s="156"/>
      <c r="F1" s="156"/>
      <c r="G1" s="156"/>
      <c r="H1" s="156"/>
      <c r="I1" s="156"/>
      <c r="K1" s="78"/>
      <c r="L1" s="78"/>
      <c r="M1" s="78"/>
      <c r="N1" s="78"/>
      <c r="O1" s="78"/>
      <c r="P1" s="78"/>
      <c r="Q1" s="78"/>
    </row>
    <row r="2" spans="1:17" s="76" customFormat="1" ht="145.5" customHeight="1" thickBot="1" x14ac:dyDescent="0.3">
      <c r="A2" s="77" t="s">
        <v>3</v>
      </c>
      <c r="B2" s="77" t="s">
        <v>77</v>
      </c>
      <c r="C2" s="77" t="s">
        <v>78</v>
      </c>
      <c r="D2" s="77" t="s">
        <v>79</v>
      </c>
      <c r="E2" s="77" t="s">
        <v>80</v>
      </c>
      <c r="F2" s="77" t="s">
        <v>81</v>
      </c>
      <c r="G2" s="77" t="s">
        <v>82</v>
      </c>
      <c r="H2" s="77" t="s">
        <v>83</v>
      </c>
      <c r="I2" s="77" t="s">
        <v>84</v>
      </c>
      <c r="K2" s="78"/>
      <c r="L2" s="78"/>
      <c r="M2" s="78"/>
      <c r="N2" s="78"/>
      <c r="O2" s="78"/>
      <c r="P2" s="78"/>
      <c r="Q2" s="78"/>
    </row>
    <row r="3" spans="1:17" s="76" customFormat="1" ht="19.5" thickBot="1" x14ac:dyDescent="0.5">
      <c r="A3" s="36">
        <v>1390</v>
      </c>
      <c r="B3" s="72">
        <v>3303000</v>
      </c>
      <c r="C3" s="73">
        <f>B3*7</f>
        <v>23121000</v>
      </c>
      <c r="D3" s="72">
        <v>5088352</v>
      </c>
      <c r="E3" s="74">
        <f>D3/B3</f>
        <v>1.5405243717832273</v>
      </c>
      <c r="F3" s="72">
        <v>3100378</v>
      </c>
      <c r="G3" s="74">
        <f>F3/B3</f>
        <v>0.93865516197396304</v>
      </c>
      <c r="H3" s="72">
        <v>3626542</v>
      </c>
      <c r="I3" s="75">
        <f>H3/B3</f>
        <v>1.0979539812291856</v>
      </c>
      <c r="K3" s="78"/>
      <c r="L3" s="78"/>
      <c r="M3" s="78"/>
      <c r="N3" s="78"/>
      <c r="O3" s="78"/>
      <c r="P3" s="78"/>
      <c r="Q3" s="78"/>
    </row>
    <row r="4" spans="1:17" s="76" customFormat="1" ht="19.5" thickBot="1" x14ac:dyDescent="0.5">
      <c r="A4" s="36">
        <v>1391</v>
      </c>
      <c r="B4" s="72">
        <v>3897000</v>
      </c>
      <c r="C4" s="73">
        <f t="shared" ref="C4:C13" si="0">B4*7</f>
        <v>27279000</v>
      </c>
      <c r="D4" s="72">
        <v>6100637</v>
      </c>
      <c r="E4" s="74">
        <f t="shared" ref="E4:E14" si="1">D4/B4</f>
        <v>1.5654701052091353</v>
      </c>
      <c r="F4" s="72">
        <v>3655212</v>
      </c>
      <c r="G4" s="74">
        <f t="shared" ref="G4:G13" si="2">F4/B4</f>
        <v>0.93795535026943799</v>
      </c>
      <c r="H4" s="72">
        <v>4357649</v>
      </c>
      <c r="I4" s="75">
        <f t="shared" ref="I4:I14" si="3">H4/B4</f>
        <v>1.118206055940467</v>
      </c>
      <c r="K4" s="4">
        <f>B4/B3</f>
        <v>1.1798365122615804</v>
      </c>
      <c r="L4" s="4">
        <f t="shared" ref="L4:Q4" si="4">C4/C3</f>
        <v>1.1798365122615804</v>
      </c>
      <c r="M4" s="4">
        <f t="shared" si="4"/>
        <v>1.1989416219632605</v>
      </c>
      <c r="N4" s="4">
        <f t="shared" si="4"/>
        <v>1.0161930144584679</v>
      </c>
      <c r="O4" s="4">
        <f t="shared" si="4"/>
        <v>1.1789568884826302</v>
      </c>
      <c r="P4" s="4">
        <f t="shared" si="4"/>
        <v>0.99925445282476966</v>
      </c>
      <c r="Q4" s="4">
        <f t="shared" si="4"/>
        <v>1.2015989336398145</v>
      </c>
    </row>
    <row r="5" spans="1:17" s="76" customFormat="1" ht="19.5" thickBot="1" x14ac:dyDescent="0.5">
      <c r="A5" s="36">
        <v>1392</v>
      </c>
      <c r="B5" s="72">
        <v>4871250</v>
      </c>
      <c r="C5" s="73">
        <f t="shared" si="0"/>
        <v>34098750</v>
      </c>
      <c r="D5" s="72">
        <v>7690474</v>
      </c>
      <c r="E5" s="74">
        <f t="shared" si="1"/>
        <v>1.578747549396972</v>
      </c>
      <c r="F5" s="72">
        <v>4565460.5518451808</v>
      </c>
      <c r="G5" s="74">
        <f t="shared" si="2"/>
        <v>0.93722567140778668</v>
      </c>
      <c r="H5" s="72">
        <v>5431275</v>
      </c>
      <c r="I5" s="75">
        <f t="shared" si="3"/>
        <v>1.1149653579676675</v>
      </c>
      <c r="K5" s="4">
        <f t="shared" ref="K5:K13" si="5">B5/B4</f>
        <v>1.25</v>
      </c>
      <c r="L5" s="4">
        <f t="shared" ref="L5:L13" si="6">C5/C4</f>
        <v>1.25</v>
      </c>
      <c r="M5" s="4">
        <f t="shared" ref="M5:M13" si="7">D5/D4</f>
        <v>1.2606018027297805</v>
      </c>
      <c r="N5" s="4">
        <f t="shared" ref="N5:N13" si="8">E5/E4</f>
        <v>1.0084814421838244</v>
      </c>
      <c r="O5" s="4">
        <f t="shared" ref="O5:O10" si="9">F5/F4</f>
        <v>1.24902756716852</v>
      </c>
      <c r="P5" s="4">
        <f t="shared" ref="P5:P12" si="10">G5/G4</f>
        <v>0.99922205373481621</v>
      </c>
      <c r="Q5" s="4">
        <f t="shared" ref="Q5:Q12" si="11">H5/H4</f>
        <v>1.2463773470511279</v>
      </c>
    </row>
    <row r="6" spans="1:17" s="76" customFormat="1" ht="19.5" thickBot="1" x14ac:dyDescent="0.5">
      <c r="A6" s="36">
        <v>1393</v>
      </c>
      <c r="B6" s="72">
        <v>6089100</v>
      </c>
      <c r="C6" s="73">
        <f t="shared" si="0"/>
        <v>42623700</v>
      </c>
      <c r="D6" s="72">
        <v>9561009.9390439913</v>
      </c>
      <c r="E6" s="74">
        <f t="shared" si="1"/>
        <v>1.5701844179014948</v>
      </c>
      <c r="F6" s="72">
        <v>5695854.4598924937</v>
      </c>
      <c r="G6" s="74">
        <f t="shared" si="2"/>
        <v>0.93541811760235394</v>
      </c>
      <c r="H6" s="72">
        <v>6922711.0901846513</v>
      </c>
      <c r="I6" s="75">
        <f t="shared" si="3"/>
        <v>1.1369021842611635</v>
      </c>
      <c r="K6" s="4">
        <f t="shared" si="5"/>
        <v>1.2500076982294073</v>
      </c>
      <c r="L6" s="4">
        <f t="shared" si="6"/>
        <v>1.2500076982294073</v>
      </c>
      <c r="M6" s="4">
        <f t="shared" si="7"/>
        <v>1.2432276526835655</v>
      </c>
      <c r="N6" s="4">
        <f t="shared" si="8"/>
        <v>0.99457599696750243</v>
      </c>
      <c r="O6" s="4">
        <f t="shared" si="9"/>
        <v>1.2475969062070751</v>
      </c>
      <c r="P6" s="4">
        <f t="shared" si="10"/>
        <v>0.99807137825971237</v>
      </c>
      <c r="Q6" s="4">
        <f t="shared" si="11"/>
        <v>1.2746014683816693</v>
      </c>
    </row>
    <row r="7" spans="1:17" s="76" customFormat="1" ht="19.5" thickBot="1" x14ac:dyDescent="0.5">
      <c r="A7" s="36">
        <v>1394</v>
      </c>
      <c r="B7" s="72">
        <v>7124250</v>
      </c>
      <c r="C7" s="73">
        <f t="shared" si="0"/>
        <v>49869750</v>
      </c>
      <c r="D7" s="72">
        <v>11076995</v>
      </c>
      <c r="E7" s="74">
        <f t="shared" si="1"/>
        <v>1.554829631189248</v>
      </c>
      <c r="F7" s="72">
        <v>6615177</v>
      </c>
      <c r="G7" s="74">
        <f t="shared" si="2"/>
        <v>0.92854363617222868</v>
      </c>
      <c r="H7" s="72">
        <v>7970050</v>
      </c>
      <c r="I7" s="75">
        <f t="shared" si="3"/>
        <v>1.1187212689054988</v>
      </c>
      <c r="K7" s="4">
        <f t="shared" si="5"/>
        <v>1.1700004926836478</v>
      </c>
      <c r="L7" s="4">
        <f t="shared" si="6"/>
        <v>1.1700004926836478</v>
      </c>
      <c r="M7" s="4">
        <f t="shared" si="7"/>
        <v>1.1585590926712908</v>
      </c>
      <c r="N7" s="4">
        <f t="shared" si="8"/>
        <v>0.99022102974836035</v>
      </c>
      <c r="O7" s="4">
        <f t="shared" si="9"/>
        <v>1.1614020418851885</v>
      </c>
      <c r="P7" s="4">
        <f t="shared" si="10"/>
        <v>0.9926508998481387</v>
      </c>
      <c r="Q7" s="4">
        <f t="shared" si="11"/>
        <v>1.1512902815343999</v>
      </c>
    </row>
    <row r="8" spans="1:17" s="76" customFormat="1" ht="19.5" thickBot="1" x14ac:dyDescent="0.5">
      <c r="A8" s="36">
        <v>1395</v>
      </c>
      <c r="B8" s="72">
        <v>8121660</v>
      </c>
      <c r="C8" s="73">
        <f t="shared" si="0"/>
        <v>56851620</v>
      </c>
      <c r="D8" s="72">
        <v>12716326</v>
      </c>
      <c r="E8" s="74">
        <f t="shared" si="1"/>
        <v>1.5657299123578186</v>
      </c>
      <c r="F8" s="72">
        <v>7559803</v>
      </c>
      <c r="G8" s="74">
        <f t="shared" si="2"/>
        <v>0.93081993090082571</v>
      </c>
      <c r="H8" s="72">
        <v>8983930</v>
      </c>
      <c r="I8" s="75">
        <f t="shared" si="3"/>
        <v>1.1061691821622672</v>
      </c>
      <c r="K8" s="4">
        <f t="shared" si="5"/>
        <v>1.140002105484788</v>
      </c>
      <c r="L8" s="4">
        <f t="shared" si="6"/>
        <v>1.140002105484788</v>
      </c>
      <c r="M8" s="4">
        <f t="shared" si="7"/>
        <v>1.1479941987876676</v>
      </c>
      <c r="N8" s="4">
        <f t="shared" si="8"/>
        <v>1.0070105952124371</v>
      </c>
      <c r="O8" s="4">
        <f t="shared" si="9"/>
        <v>1.1427967838199946</v>
      </c>
      <c r="P8" s="4">
        <f t="shared" si="10"/>
        <v>1.0024514676962093</v>
      </c>
      <c r="Q8" s="4">
        <f t="shared" si="11"/>
        <v>1.1272112471063545</v>
      </c>
    </row>
    <row r="9" spans="1:17" s="76" customFormat="1" ht="19.5" thickBot="1" x14ac:dyDescent="0.5">
      <c r="A9" s="36">
        <v>1396</v>
      </c>
      <c r="B9" s="72">
        <v>9299310</v>
      </c>
      <c r="C9" s="73">
        <f t="shared" si="0"/>
        <v>65095170</v>
      </c>
      <c r="D9" s="72">
        <v>14506945.565387873</v>
      </c>
      <c r="E9" s="74">
        <f t="shared" si="1"/>
        <v>1.5600023620449122</v>
      </c>
      <c r="F9" s="72">
        <v>8664611.421484353</v>
      </c>
      <c r="G9" s="74">
        <f t="shared" si="2"/>
        <v>0.93174777714522405</v>
      </c>
      <c r="H9" s="72">
        <v>10175902.985604415</v>
      </c>
      <c r="I9" s="75">
        <f t="shared" si="3"/>
        <v>1.0942643040832507</v>
      </c>
      <c r="K9" s="4">
        <f t="shared" si="5"/>
        <v>1.1450011450861031</v>
      </c>
      <c r="L9" s="4">
        <f t="shared" si="6"/>
        <v>1.1450011450861031</v>
      </c>
      <c r="M9" s="4">
        <f t="shared" si="7"/>
        <v>1.1408126502409479</v>
      </c>
      <c r="N9" s="4">
        <f t="shared" si="8"/>
        <v>0.99634192955777323</v>
      </c>
      <c r="O9" s="4">
        <f t="shared" si="9"/>
        <v>1.1461424883008662</v>
      </c>
      <c r="P9" s="4">
        <f t="shared" si="10"/>
        <v>1.0009968053042229</v>
      </c>
      <c r="Q9" s="4">
        <f t="shared" si="11"/>
        <v>1.1326783474052464</v>
      </c>
    </row>
    <row r="10" spans="1:17" s="76" customFormat="1" ht="19.5" thickBot="1" x14ac:dyDescent="0.5">
      <c r="A10" s="36">
        <v>1397</v>
      </c>
      <c r="B10" s="72">
        <v>11112690</v>
      </c>
      <c r="C10" s="73">
        <f t="shared" si="0"/>
        <v>77788830</v>
      </c>
      <c r="D10" s="72">
        <v>16651018.945405573</v>
      </c>
      <c r="E10" s="74">
        <f t="shared" si="1"/>
        <v>1.4983787854610875</v>
      </c>
      <c r="F10" s="72">
        <v>10290510.286984917</v>
      </c>
      <c r="G10" s="74">
        <f t="shared" si="2"/>
        <v>0.92601433919104348</v>
      </c>
      <c r="H10" s="72">
        <v>12145555.351158142</v>
      </c>
      <c r="I10" s="75">
        <f t="shared" si="3"/>
        <v>1.0929446741660338</v>
      </c>
      <c r="K10" s="4">
        <f t="shared" si="5"/>
        <v>1.1950015646322147</v>
      </c>
      <c r="L10" s="4">
        <f t="shared" si="6"/>
        <v>1.1950015646322147</v>
      </c>
      <c r="M10" s="4">
        <f t="shared" si="7"/>
        <v>1.147796334545657</v>
      </c>
      <c r="N10" s="4">
        <f t="shared" si="8"/>
        <v>0.96049776712963042</v>
      </c>
      <c r="O10" s="4">
        <f t="shared" si="9"/>
        <v>1.1876482148373166</v>
      </c>
      <c r="P10" s="4">
        <f t="shared" si="10"/>
        <v>0.99384657726606307</v>
      </c>
      <c r="Q10" s="4">
        <f t="shared" si="11"/>
        <v>1.1935604504425941</v>
      </c>
    </row>
    <row r="11" spans="1:17" s="76" customFormat="1" ht="19.5" thickBot="1" x14ac:dyDescent="0.5">
      <c r="A11" s="36">
        <v>1398</v>
      </c>
      <c r="B11" s="72">
        <v>15168810</v>
      </c>
      <c r="C11" s="73">
        <f t="shared" si="0"/>
        <v>106181670</v>
      </c>
      <c r="D11" s="72">
        <v>21235921.33863667</v>
      </c>
      <c r="E11" s="74">
        <f t="shared" si="1"/>
        <v>1.3999727954029795</v>
      </c>
      <c r="F11" s="72">
        <v>14263023.881695092</v>
      </c>
      <c r="G11" s="74">
        <f t="shared" si="2"/>
        <v>0.94028627701811096</v>
      </c>
      <c r="H11" s="72">
        <v>15852950.711037247</v>
      </c>
      <c r="I11" s="75">
        <f t="shared" si="3"/>
        <v>1.0451018050220977</v>
      </c>
      <c r="K11" s="4">
        <f t="shared" si="5"/>
        <v>1.364998933651528</v>
      </c>
      <c r="L11" s="4">
        <f t="shared" si="6"/>
        <v>1.364998933651528</v>
      </c>
      <c r="M11" s="4">
        <f t="shared" si="7"/>
        <v>1.2753526620961648</v>
      </c>
      <c r="N11" s="4">
        <f t="shared" si="8"/>
        <v>0.93432502447782184</v>
      </c>
      <c r="O11" s="4">
        <f>F11/F10</f>
        <v>1.3860365991504302</v>
      </c>
      <c r="P11" s="4">
        <f t="shared" si="10"/>
        <v>1.0154122211968502</v>
      </c>
      <c r="Q11" s="4">
        <f t="shared" si="11"/>
        <v>1.3052470844427533</v>
      </c>
    </row>
    <row r="12" spans="1:17" s="76" customFormat="1" ht="19.5" thickBot="1" x14ac:dyDescent="0.5">
      <c r="A12" s="36">
        <v>1399</v>
      </c>
      <c r="B12" s="72">
        <v>19104270</v>
      </c>
      <c r="C12" s="73">
        <f t="shared" si="0"/>
        <v>133729890</v>
      </c>
      <c r="D12" s="72">
        <v>25886534.690789271</v>
      </c>
      <c r="E12" s="74">
        <f t="shared" si="1"/>
        <v>1.3550130254016128</v>
      </c>
      <c r="F12" s="72">
        <v>17929543.107493997</v>
      </c>
      <c r="G12" s="74">
        <f t="shared" si="2"/>
        <v>0.93850972099399754</v>
      </c>
      <c r="H12" s="72">
        <v>20101130.049265146</v>
      </c>
      <c r="I12" s="75">
        <f t="shared" si="3"/>
        <v>1.0521799602531343</v>
      </c>
      <c r="K12" s="4">
        <f t="shared" si="5"/>
        <v>1.259444214806567</v>
      </c>
      <c r="L12" s="4">
        <f t="shared" si="6"/>
        <v>1.259444214806567</v>
      </c>
      <c r="M12" s="4">
        <f t="shared" si="7"/>
        <v>1.2189974844035265</v>
      </c>
      <c r="N12" s="4">
        <f t="shared" si="8"/>
        <v>0.96788525452137442</v>
      </c>
      <c r="O12" s="4">
        <f>F12/F11</f>
        <v>1.2570646488578379</v>
      </c>
      <c r="P12" s="4">
        <f t="shared" si="10"/>
        <v>0.99811062219290558</v>
      </c>
      <c r="Q12" s="4">
        <f t="shared" si="11"/>
        <v>1.2679740456942319</v>
      </c>
    </row>
    <row r="13" spans="1:17" s="76" customFormat="1" ht="19.5" thickBot="1" x14ac:dyDescent="0.5">
      <c r="A13" s="36">
        <v>1400</v>
      </c>
      <c r="B13" s="72">
        <v>26554950</v>
      </c>
      <c r="C13" s="73">
        <f t="shared" si="0"/>
        <v>185884650</v>
      </c>
      <c r="D13" s="72">
        <v>34999673.405307397</v>
      </c>
      <c r="E13" s="74">
        <f t="shared" si="1"/>
        <v>1.3180093882800532</v>
      </c>
      <c r="F13" s="72">
        <v>24883184.597915176</v>
      </c>
      <c r="G13" s="74">
        <f t="shared" si="2"/>
        <v>0.93704505555141981</v>
      </c>
      <c r="H13" s="72">
        <v>27604278.503477905</v>
      </c>
      <c r="I13" s="75">
        <f t="shared" si="3"/>
        <v>1.0395153635566214</v>
      </c>
      <c r="K13" s="4">
        <f t="shared" si="5"/>
        <v>1.3900007694614869</v>
      </c>
      <c r="L13" s="4">
        <f t="shared" si="6"/>
        <v>1.3900007694614869</v>
      </c>
      <c r="M13" s="4">
        <f t="shared" si="7"/>
        <v>1.3520416627166667</v>
      </c>
      <c r="N13" s="4">
        <f t="shared" si="8"/>
        <v>0.97269130522889835</v>
      </c>
      <c r="O13" s="4">
        <f>F13/F12</f>
        <v>1.3878314940169765</v>
      </c>
      <c r="P13" s="4">
        <f>G13/G12</f>
        <v>0.99843937104772185</v>
      </c>
      <c r="Q13" s="4">
        <f>H13/H12</f>
        <v>1.373269982126555</v>
      </c>
    </row>
    <row r="14" spans="1:17" s="76" customFormat="1" ht="19.5" thickBot="1" x14ac:dyDescent="0.5">
      <c r="A14" s="36">
        <v>1401</v>
      </c>
      <c r="B14" s="72">
        <v>41797500</v>
      </c>
      <c r="C14" s="73">
        <v>292582500</v>
      </c>
      <c r="D14" s="72">
        <v>63775640.528686121</v>
      </c>
      <c r="E14" s="74">
        <f t="shared" si="1"/>
        <v>1.52582428443534</v>
      </c>
      <c r="F14" s="72">
        <v>43222716.224116042</v>
      </c>
      <c r="G14" s="74">
        <f>F14/B14</f>
        <v>1.0340981212779721</v>
      </c>
      <c r="H14" s="72">
        <v>51190111.768527113</v>
      </c>
      <c r="I14" s="75">
        <f t="shared" si="3"/>
        <v>1.2247170708422062</v>
      </c>
      <c r="K14" s="4">
        <f>B14/B13</f>
        <v>1.5740003276225336</v>
      </c>
      <c r="L14" s="4">
        <f>C14/C13</f>
        <v>1.5740003276225336</v>
      </c>
      <c r="M14" s="4">
        <f>D14/D13</f>
        <v>1.8221781612115013</v>
      </c>
      <c r="N14" s="4">
        <f>E14/E13</f>
        <v>1.1576733049120966</v>
      </c>
      <c r="O14" s="4">
        <f>F14/F13</f>
        <v>1.7370251003859625</v>
      </c>
      <c r="P14" s="4">
        <f>G14/G13</f>
        <v>1.1035735316584534</v>
      </c>
      <c r="Q14" s="4">
        <f>H14/H13</f>
        <v>1.8544267245411827</v>
      </c>
    </row>
    <row r="15" spans="1:17" s="76" customFormat="1" ht="37.5" customHeight="1" thickBot="1" x14ac:dyDescent="0.6">
      <c r="A15" s="103" t="s">
        <v>167</v>
      </c>
      <c r="B15" s="79">
        <f>GEOMEAN(K4:K14)-1</f>
        <v>0.2595163046542297</v>
      </c>
      <c r="C15" s="79">
        <f>GEOMEAN(L4:L14)-1</f>
        <v>0.2595163046542297</v>
      </c>
      <c r="D15" s="79">
        <f>GEOMEAN(M4:M14)-1</f>
        <v>0.25841893347188449</v>
      </c>
      <c r="E15" s="79" t="s">
        <v>85</v>
      </c>
      <c r="F15" s="79">
        <f>GEOMEAN(O4:O14)-1</f>
        <v>0.27065320779767066</v>
      </c>
      <c r="G15" s="79" t="s">
        <v>85</v>
      </c>
      <c r="H15" s="79">
        <f>GEOMEAN(Q4:Q14)-1</f>
        <v>0.27208923885705127</v>
      </c>
      <c r="I15" s="79" t="s">
        <v>85</v>
      </c>
      <c r="K15" s="4"/>
      <c r="L15" s="4"/>
      <c r="M15" s="4"/>
      <c r="N15" s="4"/>
      <c r="O15" s="4"/>
      <c r="P15" s="4"/>
      <c r="Q15" s="4"/>
    </row>
    <row r="16" spans="1:17" ht="21" x14ac:dyDescent="0.55000000000000004">
      <c r="A16" s="80"/>
      <c r="B16" s="80"/>
      <c r="C16" s="80"/>
      <c r="D16" s="80"/>
      <c r="E16" s="80"/>
      <c r="F16" s="80"/>
      <c r="G16" s="80"/>
      <c r="H16" s="80"/>
      <c r="I16" s="80"/>
    </row>
    <row r="43" spans="1:9" ht="15.75" thickBot="1" x14ac:dyDescent="0.3"/>
    <row r="44" spans="1:9" ht="19.5" thickBot="1" x14ac:dyDescent="0.5">
      <c r="A44" s="36">
        <v>1402</v>
      </c>
      <c r="B44" s="72">
        <v>53082840</v>
      </c>
      <c r="C44" s="73">
        <v>371579880</v>
      </c>
      <c r="D44" s="72"/>
      <c r="E44" s="74">
        <f>D44/B44</f>
        <v>0</v>
      </c>
      <c r="F44" s="72"/>
      <c r="G44" s="74">
        <f>F44/B44</f>
        <v>0</v>
      </c>
      <c r="H44" s="72"/>
      <c r="I44" s="75">
        <f>H44/B44</f>
        <v>0</v>
      </c>
    </row>
  </sheetData>
  <mergeCells count="1">
    <mergeCell ref="A1:I1"/>
  </mergeCells>
  <printOptions horizontalCentered="1"/>
  <pageMargins left="0.39370078740157483" right="0.39370078740157483" top="0.39370078740157483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B495-E565-45B5-90A8-BF079BD91258}">
  <sheetPr>
    <tabColor rgb="FF00B050"/>
  </sheetPr>
  <dimension ref="A1:I119"/>
  <sheetViews>
    <sheetView rightToLeft="1" view="pageBreakPreview" topLeftCell="A79" zoomScaleNormal="100" zoomScaleSheetLayoutView="100" workbookViewId="0">
      <selection activeCell="N21" sqref="N21"/>
    </sheetView>
  </sheetViews>
  <sheetFormatPr defaultRowHeight="18.75" x14ac:dyDescent="0.45"/>
  <cols>
    <col min="1" max="1" width="15" style="1" customWidth="1"/>
    <col min="2" max="4" width="27.140625" style="1" customWidth="1"/>
    <col min="5" max="5" width="10.5703125" style="1" bestFit="1" customWidth="1"/>
    <col min="6" max="239" width="9.140625" style="1"/>
    <col min="240" max="240" width="5.5703125" style="1" bestFit="1" customWidth="1"/>
    <col min="241" max="241" width="11.28515625" style="1" customWidth="1"/>
    <col min="242" max="242" width="8.7109375" style="1" bestFit="1" customWidth="1"/>
    <col min="243" max="243" width="12.140625" style="1" bestFit="1" customWidth="1"/>
    <col min="244" max="245" width="7.85546875" style="1" bestFit="1" customWidth="1"/>
    <col min="246" max="246" width="10.42578125" style="1" bestFit="1" customWidth="1"/>
    <col min="247" max="247" width="9" style="1" bestFit="1" customWidth="1"/>
    <col min="248" max="248" width="11.28515625" style="1" bestFit="1" customWidth="1"/>
    <col min="249" max="249" width="13.7109375" style="1" bestFit="1" customWidth="1"/>
    <col min="250" max="16384" width="9.140625" style="1"/>
  </cols>
  <sheetData>
    <row r="1" spans="1:9" ht="24.75" thickBot="1" x14ac:dyDescent="0.5">
      <c r="A1" s="121" t="s">
        <v>92</v>
      </c>
      <c r="B1" s="121"/>
      <c r="C1" s="121"/>
      <c r="D1" s="121"/>
      <c r="E1" s="107"/>
      <c r="F1" s="107"/>
      <c r="G1" s="107"/>
      <c r="H1" s="107"/>
      <c r="I1" s="107"/>
    </row>
    <row r="2" spans="1:9" ht="24.75" thickBot="1" x14ac:dyDescent="0.5">
      <c r="A2" s="24" t="s">
        <v>3</v>
      </c>
      <c r="B2" s="24" t="s">
        <v>58</v>
      </c>
      <c r="C2" s="24" t="s">
        <v>51</v>
      </c>
      <c r="D2" s="24" t="s">
        <v>48</v>
      </c>
    </row>
    <row r="3" spans="1:9" ht="21.75" customHeight="1" thickBot="1" x14ac:dyDescent="0.5">
      <c r="A3" s="25">
        <v>1340</v>
      </c>
      <c r="B3" s="30">
        <v>306130</v>
      </c>
      <c r="C3" s="31">
        <v>6477886.9420580063</v>
      </c>
      <c r="D3" s="28">
        <f>B3/(C3)*100</f>
        <v>4.7257694173764531</v>
      </c>
    </row>
    <row r="4" spans="1:9" ht="21.75" customHeight="1" thickBot="1" x14ac:dyDescent="0.5">
      <c r="A4" s="25">
        <v>1341</v>
      </c>
      <c r="B4" s="30">
        <v>309596</v>
      </c>
      <c r="C4" s="31">
        <v>6598298.2089976659</v>
      </c>
      <c r="D4" s="28">
        <f t="shared" ref="D4:D101" si="0">B4/(C4)*100</f>
        <v>4.6920583185801492</v>
      </c>
      <c r="E4" s="4">
        <f>B4/B3</f>
        <v>1.0113219873909778</v>
      </c>
      <c r="F4" s="4">
        <f>C4/C3</f>
        <v>1.0185880469999999</v>
      </c>
    </row>
    <row r="5" spans="1:9" ht="21.75" customHeight="1" thickBot="1" x14ac:dyDescent="0.5">
      <c r="A5" s="25">
        <v>1342</v>
      </c>
      <c r="B5" s="30">
        <v>312614</v>
      </c>
      <c r="C5" s="31">
        <v>6720947.68622653</v>
      </c>
      <c r="D5" s="28">
        <f t="shared" si="0"/>
        <v>4.6513380938918871</v>
      </c>
      <c r="E5" s="4">
        <f>B5/B4</f>
        <v>1.0097481879610848</v>
      </c>
      <c r="F5" s="4">
        <f t="shared" ref="F5:F12" si="1">C5/C4</f>
        <v>1.0185880469999999</v>
      </c>
    </row>
    <row r="6" spans="1:9" ht="21.75" customHeight="1" thickBot="1" x14ac:dyDescent="0.5">
      <c r="A6" s="25">
        <v>1343</v>
      </c>
      <c r="B6" s="30">
        <v>329026</v>
      </c>
      <c r="C6" s="31">
        <v>6845876.9777026502</v>
      </c>
      <c r="D6" s="28">
        <f t="shared" si="0"/>
        <v>4.8061921222314314</v>
      </c>
      <c r="E6" s="4">
        <f t="shared" ref="E6:E12" si="2">B6/B5</f>
        <v>1.0524992482742295</v>
      </c>
      <c r="F6" s="4">
        <f t="shared" si="1"/>
        <v>1.0185880469999999</v>
      </c>
    </row>
    <row r="7" spans="1:9" ht="21.75" customHeight="1" thickBot="1" x14ac:dyDescent="0.5">
      <c r="A7" s="25">
        <v>1344</v>
      </c>
      <c r="B7" s="30">
        <v>394813</v>
      </c>
      <c r="C7" s="31">
        <v>6973128.4607204041</v>
      </c>
      <c r="D7" s="28">
        <f t="shared" si="0"/>
        <v>5.6619206461487055</v>
      </c>
      <c r="E7" s="4">
        <f t="shared" si="2"/>
        <v>1.1999446852224445</v>
      </c>
      <c r="F7" s="4">
        <f t="shared" si="1"/>
        <v>1.0185880469999999</v>
      </c>
    </row>
    <row r="8" spans="1:9" ht="21.75" customHeight="1" thickBot="1" x14ac:dyDescent="0.5">
      <c r="A8" s="25">
        <v>1345</v>
      </c>
      <c r="B8" s="30">
        <v>451578</v>
      </c>
      <c r="C8" s="31">
        <v>7116000</v>
      </c>
      <c r="D8" s="28">
        <f t="shared" si="0"/>
        <v>6.3459527824620565</v>
      </c>
      <c r="E8" s="4">
        <f t="shared" si="2"/>
        <v>1.1437769273048253</v>
      </c>
      <c r="F8" s="4">
        <f t="shared" si="1"/>
        <v>1.0204888724027372</v>
      </c>
    </row>
    <row r="9" spans="1:9" ht="21.75" customHeight="1" thickBot="1" x14ac:dyDescent="0.5">
      <c r="A9" s="25">
        <v>1346</v>
      </c>
      <c r="B9" s="30">
        <v>539862</v>
      </c>
      <c r="C9" s="31">
        <v>7268999.998788001</v>
      </c>
      <c r="D9" s="28">
        <f t="shared" si="0"/>
        <v>7.4269087919935899</v>
      </c>
      <c r="E9" s="4">
        <f t="shared" si="2"/>
        <v>1.1955011094428869</v>
      </c>
      <c r="F9" s="4">
        <f t="shared" si="1"/>
        <v>1.0215008430000001</v>
      </c>
    </row>
    <row r="10" spans="1:9" ht="21.75" customHeight="1" thickBot="1" x14ac:dyDescent="0.5">
      <c r="A10" s="25">
        <v>1347</v>
      </c>
      <c r="B10" s="30">
        <v>627017</v>
      </c>
      <c r="C10" s="31">
        <v>7425289.626528943</v>
      </c>
      <c r="D10" s="28">
        <f t="shared" si="0"/>
        <v>8.4443440126537936</v>
      </c>
      <c r="E10" s="4">
        <f t="shared" si="2"/>
        <v>1.1614394048849521</v>
      </c>
      <c r="F10" s="4">
        <f t="shared" si="1"/>
        <v>1.0215008430000001</v>
      </c>
    </row>
    <row r="11" spans="1:9" ht="21.75" customHeight="1" thickBot="1" x14ac:dyDescent="0.5">
      <c r="A11" s="25">
        <v>1348</v>
      </c>
      <c r="B11" s="30">
        <v>683496</v>
      </c>
      <c r="C11" s="31">
        <v>7584939.6130184717</v>
      </c>
      <c r="D11" s="28">
        <f t="shared" si="0"/>
        <v>9.0112253343042603</v>
      </c>
      <c r="E11" s="4">
        <f t="shared" si="2"/>
        <v>1.0900757076761873</v>
      </c>
      <c r="F11" s="4">
        <f t="shared" si="1"/>
        <v>1.0215008430000001</v>
      </c>
    </row>
    <row r="12" spans="1:9" ht="21.75" customHeight="1" thickBot="1" x14ac:dyDescent="0.5">
      <c r="A12" s="25">
        <v>1349</v>
      </c>
      <c r="B12" s="30">
        <v>732017</v>
      </c>
      <c r="C12" s="31">
        <v>7748022.2088024626</v>
      </c>
      <c r="D12" s="28">
        <f t="shared" si="0"/>
        <v>9.4477917108750891</v>
      </c>
      <c r="E12" s="4">
        <f t="shared" si="2"/>
        <v>1.0709894425131969</v>
      </c>
      <c r="F12" s="4">
        <f t="shared" si="1"/>
        <v>1.0215008429999999</v>
      </c>
    </row>
    <row r="13" spans="1:9" ht="21.75" customHeight="1" thickBot="1" x14ac:dyDescent="0.6">
      <c r="A13" s="25" t="s">
        <v>76</v>
      </c>
      <c r="B13" s="69">
        <f>GEOMEAN(E4:E12)-1</f>
        <v>0.10171272068408066</v>
      </c>
      <c r="C13" s="69">
        <f>GEOMEAN(F4:F12)-1</f>
        <v>2.0092892033510612E-2</v>
      </c>
      <c r="D13" s="86" t="s">
        <v>87</v>
      </c>
      <c r="E13" s="4"/>
    </row>
    <row r="14" spans="1:9" ht="21.75" customHeight="1" x14ac:dyDescent="0.55000000000000004">
      <c r="A14" s="87"/>
      <c r="B14" s="87"/>
      <c r="C14" s="87"/>
      <c r="D14" s="87"/>
      <c r="E14" s="4"/>
    </row>
    <row r="15" spans="1:9" ht="21.75" customHeight="1" x14ac:dyDescent="0.55000000000000004">
      <c r="A15" s="87"/>
      <c r="B15" s="87"/>
      <c r="C15" s="87"/>
      <c r="D15" s="87"/>
      <c r="E15" s="4"/>
    </row>
    <row r="16" spans="1:9" ht="21.75" customHeight="1" x14ac:dyDescent="0.55000000000000004">
      <c r="A16" s="87"/>
      <c r="B16" s="87"/>
      <c r="C16" s="87"/>
      <c r="D16" s="87"/>
      <c r="E16" s="4"/>
    </row>
    <row r="17" spans="1:6" ht="9" customHeight="1" x14ac:dyDescent="0.55000000000000004">
      <c r="A17" s="87"/>
      <c r="B17" s="87"/>
      <c r="C17" s="87"/>
      <c r="D17" s="87"/>
      <c r="E17" s="4"/>
    </row>
    <row r="18" spans="1:6" ht="24.75" thickBot="1" x14ac:dyDescent="0.5">
      <c r="A18" s="121" t="s">
        <v>93</v>
      </c>
      <c r="B18" s="121"/>
      <c r="C18" s="121"/>
      <c r="D18" s="121"/>
    </row>
    <row r="19" spans="1:6" ht="24.75" thickBot="1" x14ac:dyDescent="0.5">
      <c r="A19" s="24" t="s">
        <v>3</v>
      </c>
      <c r="B19" s="24" t="s">
        <v>58</v>
      </c>
      <c r="C19" s="24" t="s">
        <v>51</v>
      </c>
      <c r="D19" s="24" t="s">
        <v>48</v>
      </c>
    </row>
    <row r="20" spans="1:6" ht="21.75" customHeight="1" thickBot="1" x14ac:dyDescent="0.5">
      <c r="A20" s="25">
        <v>1350</v>
      </c>
      <c r="B20" s="30">
        <v>833584</v>
      </c>
      <c r="C20" s="31">
        <v>7914611.2178744385</v>
      </c>
      <c r="D20" s="28">
        <f t="shared" si="0"/>
        <v>10.532216644039639</v>
      </c>
      <c r="E20" s="4">
        <f>B20/B12</f>
        <v>1.1387495099157534</v>
      </c>
      <c r="F20" s="4">
        <f>C20/C12</f>
        <v>1.0215008430000001</v>
      </c>
    </row>
    <row r="21" spans="1:6" ht="21.75" customHeight="1" thickBot="1" x14ac:dyDescent="0.5">
      <c r="A21" s="25">
        <v>1351</v>
      </c>
      <c r="B21" s="30">
        <v>1001740</v>
      </c>
      <c r="C21" s="31">
        <v>8084782.0310759973</v>
      </c>
      <c r="D21" s="28">
        <f t="shared" si="0"/>
        <v>12.390439175101413</v>
      </c>
      <c r="E21" s="4">
        <f>B21/B20</f>
        <v>1.2017265206625847</v>
      </c>
      <c r="F21" s="4">
        <f>C21/C20</f>
        <v>1.0215008430000001</v>
      </c>
    </row>
    <row r="22" spans="1:6" ht="21.75" customHeight="1" thickBot="1" x14ac:dyDescent="0.5">
      <c r="A22" s="25">
        <v>1352</v>
      </c>
      <c r="B22" s="30">
        <v>1122911</v>
      </c>
      <c r="C22" s="31">
        <v>8258611.6602153834</v>
      </c>
      <c r="D22" s="28">
        <f t="shared" si="0"/>
        <v>13.596849521445046</v>
      </c>
      <c r="E22" s="4">
        <f>B22/B21</f>
        <v>1.1209605286800965</v>
      </c>
      <c r="F22" s="4">
        <f t="shared" ref="F22:F29" si="3">C22/C21</f>
        <v>1.0215008430000001</v>
      </c>
    </row>
    <row r="23" spans="1:6" ht="21.75" customHeight="1" thickBot="1" x14ac:dyDescent="0.5">
      <c r="A23" s="25">
        <v>1353</v>
      </c>
      <c r="B23" s="30">
        <v>1289791</v>
      </c>
      <c r="C23" s="31">
        <v>8436178.7729196437</v>
      </c>
      <c r="D23" s="28">
        <f t="shared" si="0"/>
        <v>15.288805924078602</v>
      </c>
      <c r="E23" s="4">
        <f t="shared" ref="E23:E29" si="4">B23/B22</f>
        <v>1.1486137369747023</v>
      </c>
      <c r="F23" s="4">
        <f t="shared" si="3"/>
        <v>1.0215008430000001</v>
      </c>
    </row>
    <row r="24" spans="1:6" ht="21.75" customHeight="1" thickBot="1" x14ac:dyDescent="0.5">
      <c r="A24" s="25">
        <v>1354</v>
      </c>
      <c r="B24" s="30">
        <v>1520951</v>
      </c>
      <c r="C24" s="31">
        <v>8617563.7282361221</v>
      </c>
      <c r="D24" s="28">
        <f t="shared" si="0"/>
        <v>17.649431416636759</v>
      </c>
      <c r="E24" s="4">
        <f t="shared" si="4"/>
        <v>1.179222835327584</v>
      </c>
      <c r="F24" s="4">
        <f t="shared" si="3"/>
        <v>1.0215008430000001</v>
      </c>
    </row>
    <row r="25" spans="1:6" ht="21.75" customHeight="1" thickBot="1" x14ac:dyDescent="0.5">
      <c r="A25" s="25">
        <v>1355</v>
      </c>
      <c r="B25" s="30">
        <v>1688310</v>
      </c>
      <c r="C25" s="31">
        <v>8799000</v>
      </c>
      <c r="D25" s="28">
        <f t="shared" si="0"/>
        <v>19.187521309239685</v>
      </c>
      <c r="E25" s="4">
        <f t="shared" si="4"/>
        <v>1.1100357605208846</v>
      </c>
      <c r="F25" s="4">
        <f t="shared" si="3"/>
        <v>1.0210542419511663</v>
      </c>
    </row>
    <row r="26" spans="1:6" ht="21.75" customHeight="1" thickBot="1" x14ac:dyDescent="0.5">
      <c r="A26" s="25">
        <v>1356</v>
      </c>
      <c r="B26" s="30">
        <v>1765526</v>
      </c>
      <c r="C26" s="31">
        <v>8999272.727948999</v>
      </c>
      <c r="D26" s="28">
        <f t="shared" si="0"/>
        <v>19.618540890719029</v>
      </c>
      <c r="E26" s="4">
        <f t="shared" si="4"/>
        <v>1.0457356765049073</v>
      </c>
      <c r="F26" s="4">
        <f t="shared" si="3"/>
        <v>1.0227608509999999</v>
      </c>
    </row>
    <row r="27" spans="1:6" ht="21.75" customHeight="1" thickBot="1" x14ac:dyDescent="0.5">
      <c r="A27" s="25">
        <v>1357</v>
      </c>
      <c r="B27" s="30">
        <v>1811736</v>
      </c>
      <c r="C27" s="31">
        <v>9204103.8336182088</v>
      </c>
      <c r="D27" s="28">
        <f t="shared" si="0"/>
        <v>19.684002188052148</v>
      </c>
      <c r="E27" s="4">
        <f t="shared" si="4"/>
        <v>1.0261735029673875</v>
      </c>
      <c r="F27" s="4">
        <f t="shared" si="3"/>
        <v>1.0227608509999999</v>
      </c>
    </row>
    <row r="28" spans="1:6" ht="21.75" customHeight="1" thickBot="1" x14ac:dyDescent="0.5">
      <c r="A28" s="25">
        <v>1358</v>
      </c>
      <c r="B28" s="30">
        <v>1697478</v>
      </c>
      <c r="C28" s="31">
        <v>9413597.0695637204</v>
      </c>
      <c r="D28" s="28">
        <f t="shared" si="0"/>
        <v>18.032193086831054</v>
      </c>
      <c r="E28" s="4">
        <f t="shared" si="4"/>
        <v>0.93693452026123014</v>
      </c>
      <c r="F28" s="4">
        <f t="shared" si="3"/>
        <v>1.0227608509999999</v>
      </c>
    </row>
    <row r="29" spans="1:6" ht="21.75" customHeight="1" thickBot="1" x14ac:dyDescent="0.5">
      <c r="A29" s="25">
        <v>1359</v>
      </c>
      <c r="B29" s="30">
        <v>1727574</v>
      </c>
      <c r="C29" s="31">
        <v>9627858.5498380959</v>
      </c>
      <c r="D29" s="28">
        <f t="shared" si="0"/>
        <v>17.943491702306442</v>
      </c>
      <c r="E29" s="4">
        <f t="shared" si="4"/>
        <v>1.017729832139209</v>
      </c>
      <c r="F29" s="4">
        <f t="shared" si="3"/>
        <v>1.0227608509999999</v>
      </c>
    </row>
    <row r="30" spans="1:6" ht="21.75" customHeight="1" thickBot="1" x14ac:dyDescent="0.6">
      <c r="A30" s="25" t="s">
        <v>76</v>
      </c>
      <c r="B30" s="69">
        <f>GEOMEAN(E21:E29)-1</f>
        <v>8.4339439933740268E-2</v>
      </c>
      <c r="C30" s="69">
        <f>GEOMEAN(F21:F29)-1</f>
        <v>2.2010995617850693E-2</v>
      </c>
      <c r="D30" s="86" t="s">
        <v>87</v>
      </c>
      <c r="E30" s="4"/>
    </row>
    <row r="31" spans="1:6" ht="21.75" customHeight="1" x14ac:dyDescent="0.55000000000000004">
      <c r="A31" s="87"/>
      <c r="B31" s="87"/>
      <c r="C31" s="87"/>
      <c r="D31" s="87"/>
      <c r="E31" s="4"/>
    </row>
    <row r="32" spans="1:6" ht="21.75" customHeight="1" x14ac:dyDescent="0.55000000000000004">
      <c r="A32" s="87"/>
      <c r="B32" s="87"/>
      <c r="C32" s="87"/>
      <c r="D32" s="87"/>
      <c r="E32" s="4"/>
    </row>
    <row r="33" spans="1:6" ht="21.75" customHeight="1" x14ac:dyDescent="0.55000000000000004">
      <c r="A33" s="87"/>
      <c r="B33" s="87"/>
      <c r="C33" s="87"/>
      <c r="D33" s="87"/>
      <c r="E33" s="4"/>
    </row>
    <row r="34" spans="1:6" ht="21" x14ac:dyDescent="0.55000000000000004">
      <c r="A34" s="87"/>
      <c r="B34" s="87"/>
      <c r="C34" s="87"/>
      <c r="D34" s="87"/>
      <c r="E34" s="4"/>
    </row>
    <row r="35" spans="1:6" ht="24.75" thickBot="1" x14ac:dyDescent="0.5">
      <c r="A35" s="121" t="s">
        <v>94</v>
      </c>
      <c r="B35" s="121"/>
      <c r="C35" s="121"/>
      <c r="D35" s="121"/>
    </row>
    <row r="36" spans="1:6" ht="24.75" thickBot="1" x14ac:dyDescent="0.5">
      <c r="A36" s="24" t="s">
        <v>3</v>
      </c>
      <c r="B36" s="24" t="s">
        <v>58</v>
      </c>
      <c r="C36" s="24" t="s">
        <v>51</v>
      </c>
      <c r="D36" s="24" t="s">
        <v>48</v>
      </c>
    </row>
    <row r="37" spans="1:6" ht="19.5" thickBot="1" x14ac:dyDescent="0.5">
      <c r="A37" s="25">
        <v>1360</v>
      </c>
      <c r="B37" s="30">
        <v>1746740</v>
      </c>
      <c r="C37" s="31">
        <v>9846996.8037400357</v>
      </c>
      <c r="D37" s="28">
        <f t="shared" si="0"/>
        <v>17.738809454437543</v>
      </c>
      <c r="E37" s="4">
        <f>B37/B29</f>
        <v>1.0110941702063125</v>
      </c>
      <c r="F37" s="4">
        <f>C37/C29</f>
        <v>1.0227608509999999</v>
      </c>
    </row>
    <row r="38" spans="1:6" ht="19.5" thickBot="1" x14ac:dyDescent="0.5">
      <c r="A38" s="25">
        <v>1361</v>
      </c>
      <c r="B38" s="30">
        <v>1758319</v>
      </c>
      <c r="C38" s="31">
        <v>10071122.830787439</v>
      </c>
      <c r="D38" s="28">
        <f t="shared" si="0"/>
        <v>17.459016532146901</v>
      </c>
      <c r="E38" s="4">
        <f>B38/B37</f>
        <v>1.0066289201598406</v>
      </c>
      <c r="F38" s="4">
        <f>C38/C37</f>
        <v>1.0227608509999999</v>
      </c>
    </row>
    <row r="39" spans="1:6" ht="19.5" thickBot="1" x14ac:dyDescent="0.5">
      <c r="A39" s="25">
        <v>1362</v>
      </c>
      <c r="B39" s="30">
        <v>1973615</v>
      </c>
      <c r="C39" s="31">
        <v>10300350.15694169</v>
      </c>
      <c r="D39" s="28">
        <f t="shared" si="0"/>
        <v>19.160659297295116</v>
      </c>
      <c r="E39" s="4">
        <f>B39/B38</f>
        <v>1.1224442208723218</v>
      </c>
      <c r="F39" s="4">
        <f t="shared" ref="F39:F46" si="5">C39/C38</f>
        <v>1.0227608509999999</v>
      </c>
    </row>
    <row r="40" spans="1:6" ht="19.5" thickBot="1" x14ac:dyDescent="0.5">
      <c r="A40" s="25">
        <v>1363</v>
      </c>
      <c r="B40" s="30">
        <v>2121012</v>
      </c>
      <c r="C40" s="31">
        <v>10534794.892111667</v>
      </c>
      <c r="D40" s="28">
        <f t="shared" si="0"/>
        <v>20.133396252338898</v>
      </c>
      <c r="E40" s="4">
        <f t="shared" ref="E40:E46" si="6">B40/B39</f>
        <v>1.0746837655773795</v>
      </c>
      <c r="F40" s="4">
        <f t="shared" si="5"/>
        <v>1.0227608510000001</v>
      </c>
    </row>
    <row r="41" spans="1:6" ht="19.5" thickBot="1" x14ac:dyDescent="0.5">
      <c r="A41" s="25">
        <v>1364</v>
      </c>
      <c r="B41" s="30">
        <v>2223397</v>
      </c>
      <c r="C41" s="31">
        <v>10774575.788966579</v>
      </c>
      <c r="D41" s="28">
        <f t="shared" si="0"/>
        <v>20.635587363697521</v>
      </c>
      <c r="E41" s="4">
        <f t="shared" si="6"/>
        <v>1.0482717683822629</v>
      </c>
      <c r="F41" s="4">
        <f t="shared" si="5"/>
        <v>1.0227608509999999</v>
      </c>
    </row>
    <row r="42" spans="1:6" ht="19.5" thickBot="1" x14ac:dyDescent="0.5">
      <c r="A42" s="25">
        <v>1365</v>
      </c>
      <c r="B42" s="30">
        <v>1956514</v>
      </c>
      <c r="C42" s="31">
        <v>11002000</v>
      </c>
      <c r="D42" s="28">
        <f t="shared" si="0"/>
        <v>17.783257589529178</v>
      </c>
      <c r="E42" s="4">
        <f t="shared" si="6"/>
        <v>0.87996610591810642</v>
      </c>
      <c r="F42" s="4">
        <f t="shared" si="5"/>
        <v>1.0211074863166594</v>
      </c>
    </row>
    <row r="43" spans="1:6" ht="19.5" thickBot="1" x14ac:dyDescent="0.5">
      <c r="A43" s="25">
        <v>1366</v>
      </c>
      <c r="B43" s="30">
        <v>2180340</v>
      </c>
      <c r="C43" s="31">
        <v>11351166.667307999</v>
      </c>
      <c r="D43" s="28">
        <f t="shared" si="0"/>
        <v>19.208069654016292</v>
      </c>
      <c r="E43" s="4">
        <f t="shared" si="6"/>
        <v>1.1144004080727252</v>
      </c>
      <c r="F43" s="4">
        <f t="shared" si="5"/>
        <v>1.0317366539999999</v>
      </c>
    </row>
    <row r="44" spans="1:6" ht="19.5" thickBot="1" x14ac:dyDescent="0.5">
      <c r="A44" s="25">
        <v>1367</v>
      </c>
      <c r="B44" s="30">
        <v>2423974</v>
      </c>
      <c r="C44" s="31">
        <v>11711414.716324685</v>
      </c>
      <c r="D44" s="28">
        <f t="shared" si="0"/>
        <v>20.697533634610281</v>
      </c>
      <c r="E44" s="4">
        <f t="shared" si="6"/>
        <v>1.1117412880559914</v>
      </c>
      <c r="F44" s="4">
        <f t="shared" si="5"/>
        <v>1.0317366539999999</v>
      </c>
    </row>
    <row r="45" spans="1:6" ht="19.5" thickBot="1" x14ac:dyDescent="0.5">
      <c r="A45" s="25">
        <v>1368</v>
      </c>
      <c r="B45" s="30">
        <v>2779138</v>
      </c>
      <c r="C45" s="31">
        <v>12083095.83302719</v>
      </c>
      <c r="D45" s="28">
        <f t="shared" si="0"/>
        <v>23.000214832391507</v>
      </c>
      <c r="E45" s="4">
        <f t="shared" si="6"/>
        <v>1.1465213735790896</v>
      </c>
      <c r="F45" s="4">
        <f t="shared" si="5"/>
        <v>1.0317366539999999</v>
      </c>
    </row>
    <row r="46" spans="1:6" ht="19.5" thickBot="1" x14ac:dyDescent="0.5">
      <c r="A46" s="25">
        <v>1369</v>
      </c>
      <c r="B46" s="30">
        <v>2978457</v>
      </c>
      <c r="C46" s="31">
        <v>12466572.864728814</v>
      </c>
      <c r="D46" s="28">
        <f t="shared" si="0"/>
        <v>23.891546075400015</v>
      </c>
      <c r="E46" s="4">
        <f t="shared" si="6"/>
        <v>1.0717197202873696</v>
      </c>
      <c r="F46" s="4">
        <f t="shared" si="5"/>
        <v>1.0317366539999999</v>
      </c>
    </row>
    <row r="47" spans="1:6" ht="21.75" thickBot="1" x14ac:dyDescent="0.6">
      <c r="A47" s="25" t="s">
        <v>76</v>
      </c>
      <c r="B47" s="69">
        <f>GEOMEAN(E38:E46)-1</f>
        <v>6.108811982494422E-2</v>
      </c>
      <c r="C47" s="69">
        <f>GEOMEAN(F38:F46)-1</f>
        <v>2.6555861202206765E-2</v>
      </c>
      <c r="D47" s="86" t="s">
        <v>87</v>
      </c>
      <c r="E47" s="4"/>
    </row>
    <row r="48" spans="1:6" ht="21" x14ac:dyDescent="0.55000000000000004">
      <c r="A48" s="87"/>
      <c r="B48" s="87"/>
      <c r="C48" s="87"/>
      <c r="D48" s="87"/>
      <c r="E48" s="4"/>
    </row>
    <row r="49" spans="1:6" ht="21" x14ac:dyDescent="0.55000000000000004">
      <c r="A49" s="87"/>
      <c r="B49" s="87"/>
      <c r="C49" s="87"/>
      <c r="D49" s="87"/>
      <c r="E49" s="4"/>
    </row>
    <row r="50" spans="1:6" ht="21" x14ac:dyDescent="0.55000000000000004">
      <c r="A50" s="87"/>
      <c r="B50" s="87"/>
      <c r="C50" s="87"/>
      <c r="D50" s="87"/>
      <c r="E50" s="4"/>
    </row>
    <row r="51" spans="1:6" ht="21" x14ac:dyDescent="0.55000000000000004">
      <c r="A51" s="87"/>
      <c r="B51" s="87"/>
      <c r="C51" s="87"/>
      <c r="D51" s="87"/>
      <c r="E51" s="4"/>
    </row>
    <row r="52" spans="1:6" ht="21" x14ac:dyDescent="0.55000000000000004">
      <c r="A52" s="87"/>
      <c r="B52" s="87"/>
      <c r="C52" s="87"/>
      <c r="D52" s="87"/>
      <c r="E52" s="4"/>
    </row>
    <row r="53" spans="1:6" ht="24.75" thickBot="1" x14ac:dyDescent="0.5">
      <c r="A53" s="121" t="s">
        <v>95</v>
      </c>
      <c r="B53" s="121"/>
      <c r="C53" s="121"/>
      <c r="D53" s="121"/>
    </row>
    <row r="54" spans="1:6" ht="24.75" thickBot="1" x14ac:dyDescent="0.5">
      <c r="A54" s="24" t="s">
        <v>3</v>
      </c>
      <c r="B54" s="24" t="s">
        <v>58</v>
      </c>
      <c r="C54" s="24" t="s">
        <v>51</v>
      </c>
      <c r="D54" s="24" t="s">
        <v>48</v>
      </c>
    </row>
    <row r="55" spans="1:6" ht="19.5" thickBot="1" x14ac:dyDescent="0.5">
      <c r="A55" s="25">
        <v>1370</v>
      </c>
      <c r="B55" s="30">
        <v>3318192</v>
      </c>
      <c r="C55" s="31">
        <v>13097000</v>
      </c>
      <c r="D55" s="28">
        <f t="shared" si="0"/>
        <v>25.335511949301363</v>
      </c>
      <c r="E55" s="4">
        <f>B55/B46</f>
        <v>1.1140640942608875</v>
      </c>
      <c r="F55" s="4">
        <f>C55/C46</f>
        <v>1.0505694020411038</v>
      </c>
    </row>
    <row r="56" spans="1:6" ht="19.5" thickBot="1" x14ac:dyDescent="0.5">
      <c r="A56" s="25">
        <v>1371</v>
      </c>
      <c r="B56" s="30">
        <v>3579970</v>
      </c>
      <c r="C56" s="31">
        <v>13342833.335594</v>
      </c>
      <c r="D56" s="28">
        <f t="shared" si="0"/>
        <v>26.830658151517905</v>
      </c>
      <c r="E56" s="4">
        <f>B56/B55</f>
        <v>1.0788917579211812</v>
      </c>
      <c r="F56" s="4">
        <f>C56/C55</f>
        <v>1.018770202</v>
      </c>
    </row>
    <row r="57" spans="1:6" ht="19.5" thickBot="1" x14ac:dyDescent="0.5">
      <c r="A57" s="25">
        <v>1372</v>
      </c>
      <c r="B57" s="30">
        <v>3894654</v>
      </c>
      <c r="C57" s="31">
        <v>13593281.012555433</v>
      </c>
      <c r="D57" s="28">
        <f t="shared" si="0"/>
        <v>28.651316752759715</v>
      </c>
      <c r="E57" s="4">
        <f>B57/B56</f>
        <v>1.0879012952622509</v>
      </c>
      <c r="F57" s="4">
        <f t="shared" ref="F57:F64" si="7">C57/C56</f>
        <v>1.018770202</v>
      </c>
    </row>
    <row r="58" spans="1:6" ht="19.5" thickBot="1" x14ac:dyDescent="0.5">
      <c r="A58" s="25">
        <v>1373</v>
      </c>
      <c r="B58" s="30">
        <v>4230725</v>
      </c>
      <c r="C58" s="31">
        <v>13848429.643003862</v>
      </c>
      <c r="D58" s="28">
        <f t="shared" si="0"/>
        <v>30.55021478292548</v>
      </c>
      <c r="E58" s="4">
        <f t="shared" ref="E58:E64" si="8">B58/B57</f>
        <v>1.0862903354187561</v>
      </c>
      <c r="F58" s="4">
        <f t="shared" si="7"/>
        <v>1.018770202</v>
      </c>
    </row>
    <row r="59" spans="1:6" ht="19.5" thickBot="1" x14ac:dyDescent="0.5">
      <c r="A59" s="25">
        <v>1374</v>
      </c>
      <c r="B59" s="30">
        <v>4819859</v>
      </c>
      <c r="C59" s="31">
        <v>14108367.464785833</v>
      </c>
      <c r="D59" s="28">
        <f t="shared" si="0"/>
        <v>34.163123494126864</v>
      </c>
      <c r="E59" s="4">
        <f t="shared" si="8"/>
        <v>1.1392513103546082</v>
      </c>
      <c r="F59" s="4">
        <f t="shared" si="7"/>
        <v>1.018770202</v>
      </c>
    </row>
    <row r="60" spans="1:6" ht="19.5" thickBot="1" x14ac:dyDescent="0.5">
      <c r="A60" s="25">
        <v>1375</v>
      </c>
      <c r="B60" s="30">
        <v>5100535</v>
      </c>
      <c r="C60" s="31">
        <v>14572000</v>
      </c>
      <c r="D60" s="28">
        <f t="shared" si="0"/>
        <v>35.002298929453744</v>
      </c>
      <c r="E60" s="4">
        <f t="shared" si="8"/>
        <v>1.0582332387731674</v>
      </c>
      <c r="F60" s="4">
        <f t="shared" si="7"/>
        <v>1.0328622384107433</v>
      </c>
    </row>
    <row r="61" spans="1:6" ht="19.5" thickBot="1" x14ac:dyDescent="0.5">
      <c r="A61" s="25">
        <v>1376</v>
      </c>
      <c r="B61" s="30">
        <v>5625038</v>
      </c>
      <c r="C61" s="31">
        <v>15108727.270159997</v>
      </c>
      <c r="D61" s="28">
        <f t="shared" si="0"/>
        <v>37.230389426047481</v>
      </c>
      <c r="E61" s="4">
        <f t="shared" si="8"/>
        <v>1.1028329381133548</v>
      </c>
      <c r="F61" s="4">
        <f t="shared" si="7"/>
        <v>1.0368327799999999</v>
      </c>
    </row>
    <row r="62" spans="1:6" ht="19.5" thickBot="1" x14ac:dyDescent="0.5">
      <c r="A62" s="25">
        <v>1377</v>
      </c>
      <c r="B62" s="30">
        <v>5849456</v>
      </c>
      <c r="C62" s="31">
        <v>15665223.697781799</v>
      </c>
      <c r="D62" s="28">
        <f t="shared" si="0"/>
        <v>37.340392405812153</v>
      </c>
      <c r="E62" s="4">
        <f t="shared" si="8"/>
        <v>1.0398962638119067</v>
      </c>
      <c r="F62" s="4">
        <f t="shared" si="7"/>
        <v>1.0368327799999999</v>
      </c>
    </row>
    <row r="63" spans="1:6" ht="19.5" thickBot="1" x14ac:dyDescent="0.5">
      <c r="A63" s="25">
        <v>1378</v>
      </c>
      <c r="B63" s="30">
        <v>5943708</v>
      </c>
      <c r="C63" s="31">
        <v>16242217.435892981</v>
      </c>
      <c r="D63" s="28">
        <f t="shared" si="0"/>
        <v>36.594190562091939</v>
      </c>
      <c r="E63" s="4">
        <f t="shared" si="8"/>
        <v>1.0161129513582117</v>
      </c>
      <c r="F63" s="4">
        <f t="shared" si="7"/>
        <v>1.0368327799999999</v>
      </c>
    </row>
    <row r="64" spans="1:6" ht="19.5" thickBot="1" x14ac:dyDescent="0.5">
      <c r="A64" s="25">
        <v>1379</v>
      </c>
      <c r="B64" s="30">
        <v>6059167</v>
      </c>
      <c r="C64" s="31">
        <v>16840463.457421388</v>
      </c>
      <c r="D64" s="28">
        <f t="shared" si="0"/>
        <v>35.979811454237606</v>
      </c>
      <c r="E64" s="4">
        <f t="shared" si="8"/>
        <v>1.019425415918817</v>
      </c>
      <c r="F64" s="4">
        <f t="shared" si="7"/>
        <v>1.0368327799999999</v>
      </c>
    </row>
    <row r="65" spans="1:6" ht="21.75" thickBot="1" x14ac:dyDescent="0.6">
      <c r="A65" s="25" t="s">
        <v>76</v>
      </c>
      <c r="B65" s="69">
        <f>GEOMEAN(E56:E64)-1</f>
        <v>6.9194764266925946E-2</v>
      </c>
      <c r="C65" s="69">
        <f>GEOMEAN(F56:F64)-1</f>
        <v>2.8327279336823441E-2</v>
      </c>
      <c r="D65" s="86" t="s">
        <v>87</v>
      </c>
      <c r="E65" s="4"/>
    </row>
    <row r="66" spans="1:6" ht="21" x14ac:dyDescent="0.55000000000000004">
      <c r="A66" s="87"/>
      <c r="B66" s="87"/>
      <c r="C66" s="87"/>
      <c r="D66" s="87"/>
      <c r="E66" s="4"/>
    </row>
    <row r="67" spans="1:6" ht="21" x14ac:dyDescent="0.55000000000000004">
      <c r="A67" s="87"/>
      <c r="B67" s="87"/>
      <c r="C67" s="87"/>
      <c r="D67" s="87"/>
      <c r="E67" s="4"/>
    </row>
    <row r="68" spans="1:6" ht="21" x14ac:dyDescent="0.55000000000000004">
      <c r="A68" s="87"/>
      <c r="B68" s="87"/>
      <c r="C68" s="87"/>
      <c r="D68" s="87"/>
      <c r="E68" s="4"/>
    </row>
    <row r="69" spans="1:6" ht="21" x14ac:dyDescent="0.55000000000000004">
      <c r="A69" s="87"/>
      <c r="B69" s="87"/>
      <c r="C69" s="87"/>
      <c r="D69" s="87"/>
      <c r="E69" s="4"/>
    </row>
    <row r="70" spans="1:6" ht="21" x14ac:dyDescent="0.55000000000000004">
      <c r="A70" s="87"/>
      <c r="B70" s="87"/>
      <c r="C70" s="87"/>
      <c r="D70" s="87"/>
      <c r="E70" s="4"/>
    </row>
    <row r="71" spans="1:6" ht="24.75" thickBot="1" x14ac:dyDescent="0.5">
      <c r="A71" s="121" t="s">
        <v>96</v>
      </c>
      <c r="B71" s="121"/>
      <c r="C71" s="121"/>
      <c r="D71" s="121"/>
    </row>
    <row r="72" spans="1:6" ht="24.75" thickBot="1" x14ac:dyDescent="0.5">
      <c r="A72" s="24" t="s">
        <v>3</v>
      </c>
      <c r="B72" s="24" t="s">
        <v>58</v>
      </c>
      <c r="C72" s="24" t="s">
        <v>51</v>
      </c>
      <c r="D72" s="24" t="s">
        <v>48</v>
      </c>
    </row>
    <row r="73" spans="1:6" ht="19.5" thickBot="1" x14ac:dyDescent="0.5">
      <c r="A73" s="25">
        <v>1380</v>
      </c>
      <c r="B73" s="30">
        <v>6357913</v>
      </c>
      <c r="C73" s="31">
        <v>17460744.543046627</v>
      </c>
      <c r="D73" s="28">
        <f t="shared" si="0"/>
        <v>36.412611067790372</v>
      </c>
      <c r="E73" s="4">
        <f>B73/B64</f>
        <v>1.0493047971775658</v>
      </c>
      <c r="F73" s="4">
        <f>C73/C64</f>
        <v>1.0368327799999999</v>
      </c>
    </row>
    <row r="74" spans="1:6" ht="19.5" thickBot="1" x14ac:dyDescent="0.5">
      <c r="A74" s="25">
        <v>1381</v>
      </c>
      <c r="B74" s="30">
        <v>6578249</v>
      </c>
      <c r="C74" s="31">
        <v>18103872.305436864</v>
      </c>
      <c r="D74" s="28">
        <f t="shared" si="0"/>
        <v>36.3361433897457</v>
      </c>
      <c r="E74" s="4">
        <f>B74/B73</f>
        <v>1.0346553971405397</v>
      </c>
      <c r="F74" s="4">
        <f>C74/C73</f>
        <v>1.0368327800000001</v>
      </c>
    </row>
    <row r="75" spans="1:6" ht="19.5" thickBot="1" x14ac:dyDescent="0.5">
      <c r="A75" s="25">
        <v>1382</v>
      </c>
      <c r="B75" s="30">
        <v>6888154</v>
      </c>
      <c r="C75" s="31">
        <v>18770688.251211111</v>
      </c>
      <c r="D75" s="28">
        <f t="shared" si="0"/>
        <v>36.696331577269511</v>
      </c>
      <c r="E75" s="4">
        <f>B75/B74</f>
        <v>1.0471105608802587</v>
      </c>
      <c r="F75" s="4">
        <f t="shared" ref="F75:F82" si="9">C75/C74</f>
        <v>1.0368327799999999</v>
      </c>
    </row>
    <row r="76" spans="1:6" ht="19.5" thickBot="1" x14ac:dyDescent="0.5">
      <c r="A76" s="25">
        <v>1383</v>
      </c>
      <c r="B76" s="30">
        <v>7161867</v>
      </c>
      <c r="C76" s="31">
        <v>19462064.882016551</v>
      </c>
      <c r="D76" s="28">
        <f t="shared" si="0"/>
        <v>36.79911172538403</v>
      </c>
      <c r="E76" s="4">
        <f t="shared" ref="E76:E82" si="10">B76/B75</f>
        <v>1.0397367712742775</v>
      </c>
      <c r="F76" s="4">
        <f t="shared" si="9"/>
        <v>1.0368327799999999</v>
      </c>
    </row>
    <row r="77" spans="1:6" ht="19.5" thickBot="1" x14ac:dyDescent="0.5">
      <c r="A77" s="25">
        <v>1384</v>
      </c>
      <c r="B77" s="30">
        <v>7474726</v>
      </c>
      <c r="C77" s="31">
        <v>20178906.836161591</v>
      </c>
      <c r="D77" s="28">
        <f t="shared" si="0"/>
        <v>37.042274195968453</v>
      </c>
      <c r="E77" s="4">
        <f t="shared" si="10"/>
        <v>1.0436840002753471</v>
      </c>
      <c r="F77" s="4">
        <f t="shared" si="9"/>
        <v>1.0368327799999999</v>
      </c>
    </row>
    <row r="78" spans="1:6" ht="19.5" thickBot="1" x14ac:dyDescent="0.5">
      <c r="A78" s="25">
        <v>1385</v>
      </c>
      <c r="B78" s="30">
        <v>7512024</v>
      </c>
      <c r="C78" s="31">
        <v>20476000</v>
      </c>
      <c r="D78" s="28">
        <f t="shared" si="0"/>
        <v>36.686970111349872</v>
      </c>
      <c r="E78" s="4">
        <f t="shared" si="10"/>
        <v>1.0049898819033634</v>
      </c>
      <c r="F78" s="4">
        <f t="shared" si="9"/>
        <v>1.0147229563152551</v>
      </c>
    </row>
    <row r="79" spans="1:6" ht="19.5" thickBot="1" x14ac:dyDescent="0.5">
      <c r="A79" s="25">
        <v>1386</v>
      </c>
      <c r="B79" s="30">
        <v>8442492</v>
      </c>
      <c r="C79" s="31">
        <v>21092000</v>
      </c>
      <c r="D79" s="28">
        <f t="shared" si="0"/>
        <v>40.026986535179212</v>
      </c>
      <c r="E79" s="4">
        <f t="shared" si="10"/>
        <v>1.123863821521337</v>
      </c>
      <c r="F79" s="4">
        <f t="shared" si="9"/>
        <v>1.0300840007814027</v>
      </c>
    </row>
    <row r="80" spans="1:6" ht="19.5" thickBot="1" x14ac:dyDescent="0.5">
      <c r="A80" s="25">
        <v>1387</v>
      </c>
      <c r="B80" s="30">
        <v>9152243</v>
      </c>
      <c r="C80" s="31">
        <v>20500000</v>
      </c>
      <c r="D80" s="28">
        <f t="shared" si="0"/>
        <v>44.645087804878045</v>
      </c>
      <c r="E80" s="4">
        <f t="shared" si="10"/>
        <v>1.0840688981405016</v>
      </c>
      <c r="F80" s="4">
        <f t="shared" si="9"/>
        <v>0.97193248625071116</v>
      </c>
    </row>
    <row r="81" spans="1:6" ht="19.5" thickBot="1" x14ac:dyDescent="0.5">
      <c r="A81" s="25">
        <v>1388</v>
      </c>
      <c r="B81" s="30">
        <v>9917542</v>
      </c>
      <c r="C81" s="31">
        <v>21001000</v>
      </c>
      <c r="D81" s="28">
        <f t="shared" si="0"/>
        <v>47.22414170753774</v>
      </c>
      <c r="E81" s="4">
        <f t="shared" si="10"/>
        <v>1.083618736958798</v>
      </c>
      <c r="F81" s="4">
        <f t="shared" si="9"/>
        <v>1.0244390243902439</v>
      </c>
    </row>
    <row r="82" spans="1:6" ht="19.5" thickBot="1" x14ac:dyDescent="0.5">
      <c r="A82" s="25">
        <v>1389</v>
      </c>
      <c r="B82" s="30">
        <v>10573705</v>
      </c>
      <c r="C82" s="31">
        <v>20657000</v>
      </c>
      <c r="D82" s="28">
        <f t="shared" si="0"/>
        <v>51.187031030643368</v>
      </c>
      <c r="E82" s="4">
        <f t="shared" si="10"/>
        <v>1.0661618574441127</v>
      </c>
      <c r="F82" s="4">
        <f t="shared" si="9"/>
        <v>0.98361982762725586</v>
      </c>
    </row>
    <row r="83" spans="1:6" ht="21.75" thickBot="1" x14ac:dyDescent="0.6">
      <c r="A83" s="25" t="s">
        <v>76</v>
      </c>
      <c r="B83" s="69">
        <f>GEOMEAN(E74:E82)-1</f>
        <v>5.8146611225873501E-2</v>
      </c>
      <c r="C83" s="69">
        <f>GEOMEAN(F74:F82)-1</f>
        <v>1.8853191308595418E-2</v>
      </c>
      <c r="D83" s="86" t="s">
        <v>87</v>
      </c>
      <c r="E83" s="4"/>
    </row>
    <row r="84" spans="1:6" ht="21" x14ac:dyDescent="0.55000000000000004">
      <c r="A84" s="87"/>
      <c r="B84" s="87"/>
      <c r="C84" s="87"/>
      <c r="D84" s="87"/>
      <c r="E84" s="4"/>
    </row>
    <row r="85" spans="1:6" ht="21" x14ac:dyDescent="0.55000000000000004">
      <c r="A85" s="87"/>
      <c r="B85" s="87"/>
      <c r="C85" s="87"/>
      <c r="D85" s="87"/>
      <c r="E85" s="4"/>
    </row>
    <row r="86" spans="1:6" ht="21" x14ac:dyDescent="0.55000000000000004">
      <c r="A86" s="87"/>
      <c r="B86" s="87"/>
      <c r="C86" s="87"/>
      <c r="D86" s="87"/>
      <c r="E86" s="4"/>
    </row>
    <row r="87" spans="1:6" ht="21" x14ac:dyDescent="0.55000000000000004">
      <c r="A87" s="87"/>
      <c r="B87" s="87"/>
      <c r="C87" s="87"/>
      <c r="D87" s="87"/>
      <c r="E87" s="4"/>
    </row>
    <row r="88" spans="1:6" ht="21" x14ac:dyDescent="0.55000000000000004">
      <c r="A88" s="87"/>
      <c r="B88" s="87"/>
      <c r="C88" s="87"/>
      <c r="D88" s="87"/>
      <c r="E88" s="4"/>
    </row>
    <row r="89" spans="1:6" ht="24.75" thickBot="1" x14ac:dyDescent="0.5">
      <c r="A89" s="121" t="s">
        <v>143</v>
      </c>
      <c r="B89" s="121"/>
      <c r="C89" s="121"/>
      <c r="D89" s="121"/>
    </row>
    <row r="90" spans="1:6" ht="24.75" thickBot="1" x14ac:dyDescent="0.5">
      <c r="A90" s="24" t="s">
        <v>3</v>
      </c>
      <c r="B90" s="24" t="s">
        <v>58</v>
      </c>
      <c r="C90" s="24" t="s">
        <v>51</v>
      </c>
      <c r="D90" s="24" t="s">
        <v>48</v>
      </c>
    </row>
    <row r="91" spans="1:6" ht="19.5" thickBot="1" x14ac:dyDescent="0.5">
      <c r="A91" s="25">
        <v>1390</v>
      </c>
      <c r="B91" s="30">
        <v>11497089</v>
      </c>
      <c r="C91" s="31">
        <v>20510000</v>
      </c>
      <c r="D91" s="111">
        <f t="shared" si="0"/>
        <v>56.056016577279379</v>
      </c>
      <c r="E91" s="4">
        <f>B91/B82</f>
        <v>1.0873283300413621</v>
      </c>
      <c r="F91" s="4">
        <f>C91/C82</f>
        <v>0.99288376821416469</v>
      </c>
    </row>
    <row r="92" spans="1:6" ht="19.5" thickBot="1" x14ac:dyDescent="0.5">
      <c r="A92" s="25">
        <v>1391</v>
      </c>
      <c r="B92" s="30">
        <v>12286683</v>
      </c>
      <c r="C92" s="31">
        <v>20628225</v>
      </c>
      <c r="D92" s="111">
        <f t="shared" si="0"/>
        <v>59.562482957210328</v>
      </c>
      <c r="E92" s="4">
        <f>B92/B91</f>
        <v>1.0686777322503114</v>
      </c>
      <c r="F92" s="4">
        <f>C92/C91</f>
        <v>1.0057642613359337</v>
      </c>
    </row>
    <row r="93" spans="1:6" ht="19.5" thickBot="1" x14ac:dyDescent="0.5">
      <c r="A93" s="25">
        <v>1392</v>
      </c>
      <c r="B93" s="30">
        <v>12808047</v>
      </c>
      <c r="C93" s="31">
        <v>21346179</v>
      </c>
      <c r="D93" s="111">
        <f t="shared" si="0"/>
        <v>60.001590917044211</v>
      </c>
      <c r="E93" s="4">
        <f>B93/B92</f>
        <v>1.0424332588380445</v>
      </c>
      <c r="F93" s="4">
        <f t="shared" ref="F93:F100" si="11">C93/C92</f>
        <v>1.0348044487589214</v>
      </c>
    </row>
    <row r="94" spans="1:6" ht="19.5" thickBot="1" x14ac:dyDescent="0.5">
      <c r="A94" s="25">
        <v>1393</v>
      </c>
      <c r="B94" s="30">
        <v>13344498</v>
      </c>
      <c r="C94" s="31">
        <v>21304302</v>
      </c>
      <c r="D94" s="111">
        <f t="shared" si="0"/>
        <v>62.637574326537425</v>
      </c>
      <c r="E94" s="4">
        <f t="shared" ref="E94:E100" si="12">B94/B93</f>
        <v>1.0418839031430787</v>
      </c>
      <c r="F94" s="4">
        <f t="shared" si="11"/>
        <v>0.99803819690634099</v>
      </c>
    </row>
    <row r="95" spans="1:6" ht="19.5" thickBot="1" x14ac:dyDescent="0.5">
      <c r="A95" s="25">
        <v>1394</v>
      </c>
      <c r="B95" s="30">
        <v>13711726</v>
      </c>
      <c r="C95" s="31">
        <v>21972084</v>
      </c>
      <c r="D95" s="111">
        <f t="shared" si="0"/>
        <v>62.405213815858339</v>
      </c>
      <c r="E95" s="4">
        <f t="shared" si="12"/>
        <v>1.02751905691769</v>
      </c>
      <c r="F95" s="4">
        <f t="shared" si="11"/>
        <v>1.0313449368113539</v>
      </c>
    </row>
    <row r="96" spans="1:6" ht="19.5" thickBot="1" x14ac:dyDescent="0.5">
      <c r="A96" s="25">
        <v>1395</v>
      </c>
      <c r="B96" s="30">
        <v>13779620</v>
      </c>
      <c r="C96" s="31">
        <v>22588052</v>
      </c>
      <c r="D96" s="111">
        <f t="shared" si="0"/>
        <v>61.004021063879257</v>
      </c>
      <c r="E96" s="4">
        <f t="shared" si="12"/>
        <v>1.0049515283488015</v>
      </c>
      <c r="F96" s="4">
        <f t="shared" si="11"/>
        <v>1.0280341182019876</v>
      </c>
    </row>
    <row r="97" spans="1:6" ht="19.5" thickBot="1" x14ac:dyDescent="0.5">
      <c r="A97" s="25">
        <v>1396</v>
      </c>
      <c r="B97" s="30">
        <v>13982954</v>
      </c>
      <c r="C97" s="31">
        <v>23378613</v>
      </c>
      <c r="D97" s="111">
        <f t="shared" si="0"/>
        <v>59.810879285268129</v>
      </c>
      <c r="E97" s="4">
        <f t="shared" si="12"/>
        <v>1.0147561398645246</v>
      </c>
      <c r="F97" s="4">
        <f t="shared" si="11"/>
        <v>1.0349990782737706</v>
      </c>
    </row>
    <row r="98" spans="1:6" ht="19.5" thickBot="1" x14ac:dyDescent="0.5">
      <c r="A98" s="25">
        <v>1397</v>
      </c>
      <c r="B98" s="30">
        <v>14029193</v>
      </c>
      <c r="C98" s="31">
        <v>23813045</v>
      </c>
      <c r="D98" s="111">
        <f t="shared" si="0"/>
        <v>58.913897823650863</v>
      </c>
      <c r="E98" s="4">
        <f t="shared" si="12"/>
        <v>1.0033068119940893</v>
      </c>
      <c r="F98" s="4">
        <f t="shared" si="11"/>
        <v>1.0185824539719273</v>
      </c>
    </row>
    <row r="99" spans="1:6" ht="19.5" thickBot="1" x14ac:dyDescent="0.5">
      <c r="A99" s="25">
        <v>1398</v>
      </c>
      <c r="B99" s="30">
        <v>14373260</v>
      </c>
      <c r="C99" s="31">
        <v>24273000</v>
      </c>
      <c r="D99" s="111">
        <f t="shared" si="0"/>
        <v>59.215012565401892</v>
      </c>
      <c r="E99" s="4">
        <f t="shared" si="12"/>
        <v>1.024525074250529</v>
      </c>
      <c r="F99" s="4">
        <f t="shared" si="11"/>
        <v>1.0193152534671648</v>
      </c>
    </row>
    <row r="100" spans="1:6" ht="19.5" thickBot="1" x14ac:dyDescent="0.5">
      <c r="A100" s="25">
        <v>1399</v>
      </c>
      <c r="B100" s="30">
        <v>14584801</v>
      </c>
      <c r="C100" s="31">
        <v>23263047</v>
      </c>
      <c r="D100" s="111">
        <f t="shared" si="0"/>
        <v>62.695144793371213</v>
      </c>
      <c r="E100" s="4">
        <f t="shared" si="12"/>
        <v>1.0147176771310058</v>
      </c>
      <c r="F100" s="4">
        <f t="shared" si="11"/>
        <v>0.95839191694475345</v>
      </c>
    </row>
    <row r="101" spans="1:6" ht="19.5" thickBot="1" x14ac:dyDescent="0.5">
      <c r="A101" s="25">
        <v>1400</v>
      </c>
      <c r="B101" s="30">
        <v>15130015</v>
      </c>
      <c r="C101" s="31">
        <v>23447452</v>
      </c>
      <c r="D101" s="111">
        <f t="shared" si="0"/>
        <v>64.527331157347078</v>
      </c>
      <c r="E101" s="4">
        <f t="shared" ref="E101:F103" si="13">B101/B97</f>
        <v>1.0820328093763307</v>
      </c>
      <c r="F101" s="4">
        <f t="shared" si="13"/>
        <v>1.0029445288306882</v>
      </c>
    </row>
    <row r="102" spans="1:6" ht="19.5" thickBot="1" x14ac:dyDescent="0.5">
      <c r="A102" s="36">
        <v>1401</v>
      </c>
      <c r="B102" s="97">
        <v>15557137</v>
      </c>
      <c r="C102" s="98">
        <v>23715810</v>
      </c>
      <c r="D102" s="112">
        <f>B102/(C102)*100</f>
        <v>65.598168479170653</v>
      </c>
      <c r="E102" s="4">
        <f t="shared" si="13"/>
        <v>1.1089117528000363</v>
      </c>
      <c r="F102" s="4">
        <f t="shared" si="13"/>
        <v>0.9959167338742273</v>
      </c>
    </row>
    <row r="103" spans="1:6" ht="19.5" thickBot="1" x14ac:dyDescent="0.5">
      <c r="A103" s="36">
        <v>1402</v>
      </c>
      <c r="B103" s="97">
        <v>16305132</v>
      </c>
      <c r="C103" s="98">
        <v>24490182</v>
      </c>
      <c r="D103" s="112">
        <f>B103/(C103)*100</f>
        <v>66.578239394055956</v>
      </c>
      <c r="E103" s="4">
        <f t="shared" si="13"/>
        <v>1.1344073647871116</v>
      </c>
      <c r="F103" s="4">
        <f t="shared" si="13"/>
        <v>1.0089474725003089</v>
      </c>
    </row>
    <row r="104" spans="1:6" ht="21.75" thickBot="1" x14ac:dyDescent="0.6">
      <c r="A104" s="25" t="s">
        <v>76</v>
      </c>
      <c r="B104" s="69">
        <f>GEOMEAN(E92:E103)-1</f>
        <v>4.6569937728495159E-2</v>
      </c>
      <c r="C104" s="69">
        <f>GEOMEAN(F92:F103)-1</f>
        <v>1.1204793836351756E-2</v>
      </c>
      <c r="D104" s="69" t="s">
        <v>87</v>
      </c>
      <c r="E104" s="4"/>
      <c r="F104" s="4"/>
    </row>
    <row r="108" spans="1:6" x14ac:dyDescent="0.45">
      <c r="B108" s="6"/>
    </row>
    <row r="109" spans="1:6" x14ac:dyDescent="0.45">
      <c r="B109" s="6"/>
    </row>
    <row r="110" spans="1:6" x14ac:dyDescent="0.45">
      <c r="B110" s="6"/>
    </row>
    <row r="111" spans="1:6" x14ac:dyDescent="0.45">
      <c r="B111" s="6"/>
    </row>
    <row r="112" spans="1:6" x14ac:dyDescent="0.45">
      <c r="B112" s="6"/>
    </row>
    <row r="113" spans="2:3" x14ac:dyDescent="0.45">
      <c r="B113" s="6"/>
    </row>
    <row r="114" spans="2:3" x14ac:dyDescent="0.45">
      <c r="B114" s="6"/>
    </row>
    <row r="115" spans="2:3" x14ac:dyDescent="0.45">
      <c r="B115" s="6"/>
    </row>
    <row r="116" spans="2:3" x14ac:dyDescent="0.45">
      <c r="B116" s="6"/>
    </row>
    <row r="117" spans="2:3" x14ac:dyDescent="0.45">
      <c r="B117" s="6"/>
      <c r="C117" s="1">
        <v>19924</v>
      </c>
    </row>
    <row r="118" spans="2:3" x14ac:dyDescent="0.45">
      <c r="C118" s="1">
        <v>4047584</v>
      </c>
    </row>
    <row r="119" spans="2:3" x14ac:dyDescent="0.45">
      <c r="C119" s="1">
        <f>C117+C118</f>
        <v>4067508</v>
      </c>
    </row>
  </sheetData>
  <mergeCells count="6">
    <mergeCell ref="A89:D89"/>
    <mergeCell ref="A1:D1"/>
    <mergeCell ref="A18:D18"/>
    <mergeCell ref="A35:D35"/>
    <mergeCell ref="A53:D53"/>
    <mergeCell ref="A71:D71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4" max="3" man="1"/>
    <brk id="7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E78"/>
  <sheetViews>
    <sheetView rightToLeft="1" view="pageBreakPreview" topLeftCell="A48" zoomScale="90" zoomScaleNormal="100" zoomScaleSheetLayoutView="90" workbookViewId="0">
      <selection activeCell="N21" sqref="N21"/>
    </sheetView>
  </sheetViews>
  <sheetFormatPr defaultRowHeight="18.75" x14ac:dyDescent="0.45"/>
  <cols>
    <col min="1" max="1" width="15" style="1" customWidth="1"/>
    <col min="2" max="2" width="20.85546875" style="1" customWidth="1"/>
    <col min="3" max="3" width="22.28515625" style="1" customWidth="1"/>
    <col min="4" max="4" width="21.5703125" style="1" customWidth="1"/>
    <col min="5" max="5" width="10.5703125" style="1" bestFit="1" customWidth="1"/>
    <col min="6" max="239" width="9.140625" style="1"/>
    <col min="240" max="240" width="5.5703125" style="1" bestFit="1" customWidth="1"/>
    <col min="241" max="241" width="11.28515625" style="1" customWidth="1"/>
    <col min="242" max="242" width="8.7109375" style="1" bestFit="1" customWidth="1"/>
    <col min="243" max="243" width="12.140625" style="1" bestFit="1" customWidth="1"/>
    <col min="244" max="245" width="7.85546875" style="1" bestFit="1" customWidth="1"/>
    <col min="246" max="246" width="10.42578125" style="1" bestFit="1" customWidth="1"/>
    <col min="247" max="247" width="9" style="1" bestFit="1" customWidth="1"/>
    <col min="248" max="248" width="11.28515625" style="1" bestFit="1" customWidth="1"/>
    <col min="249" max="249" width="13.7109375" style="1" bestFit="1" customWidth="1"/>
    <col min="250" max="16384" width="9.140625" style="1"/>
  </cols>
  <sheetData>
    <row r="1" spans="1:5" ht="24.75" thickBot="1" x14ac:dyDescent="0.5">
      <c r="A1" s="121" t="s">
        <v>144</v>
      </c>
      <c r="B1" s="121"/>
      <c r="C1" s="121"/>
      <c r="D1" s="121"/>
    </row>
    <row r="2" spans="1:5" ht="48.75" thickBot="1" x14ac:dyDescent="0.5">
      <c r="A2" s="24" t="s">
        <v>3</v>
      </c>
      <c r="B2" s="24" t="s">
        <v>58</v>
      </c>
      <c r="C2" s="24" t="s">
        <v>51</v>
      </c>
      <c r="D2" s="24" t="s">
        <v>48</v>
      </c>
    </row>
    <row r="3" spans="1:5" ht="19.5" thickBot="1" x14ac:dyDescent="0.5">
      <c r="A3" s="25">
        <v>1340</v>
      </c>
      <c r="B3" s="30">
        <v>306130</v>
      </c>
      <c r="C3" s="31">
        <v>6477886.9420580063</v>
      </c>
      <c r="D3" s="28">
        <f>B3/(C3)*100</f>
        <v>4.7257694173764531</v>
      </c>
    </row>
    <row r="4" spans="1:5" ht="19.5" thickBot="1" x14ac:dyDescent="0.5">
      <c r="A4" s="25">
        <v>1341</v>
      </c>
      <c r="B4" s="30">
        <v>309596</v>
      </c>
      <c r="C4" s="31">
        <v>6598298.2089976659</v>
      </c>
      <c r="D4" s="28">
        <f t="shared" ref="D4:D65" si="0">B4/(C4)*100</f>
        <v>4.6920583185801492</v>
      </c>
      <c r="E4" s="4"/>
    </row>
    <row r="5" spans="1:5" ht="19.5" thickBot="1" x14ac:dyDescent="0.5">
      <c r="A5" s="25">
        <v>1342</v>
      </c>
      <c r="B5" s="30">
        <v>312614</v>
      </c>
      <c r="C5" s="31">
        <v>6720947.68622653</v>
      </c>
      <c r="D5" s="28">
        <f t="shared" si="0"/>
        <v>4.6513380938918871</v>
      </c>
      <c r="E5" s="4"/>
    </row>
    <row r="6" spans="1:5" ht="19.5" thickBot="1" x14ac:dyDescent="0.5">
      <c r="A6" s="25">
        <v>1343</v>
      </c>
      <c r="B6" s="30">
        <v>329026</v>
      </c>
      <c r="C6" s="31">
        <v>6845876.9777026502</v>
      </c>
      <c r="D6" s="28">
        <f t="shared" si="0"/>
        <v>4.8061921222314314</v>
      </c>
      <c r="E6" s="4"/>
    </row>
    <row r="7" spans="1:5" ht="19.5" thickBot="1" x14ac:dyDescent="0.5">
      <c r="A7" s="25">
        <v>1344</v>
      </c>
      <c r="B7" s="30">
        <v>394813</v>
      </c>
      <c r="C7" s="31">
        <v>6973128.4607204041</v>
      </c>
      <c r="D7" s="28">
        <f t="shared" si="0"/>
        <v>5.6619206461487055</v>
      </c>
      <c r="E7" s="4"/>
    </row>
    <row r="8" spans="1:5" ht="19.5" thickBot="1" x14ac:dyDescent="0.5">
      <c r="A8" s="25">
        <v>1345</v>
      </c>
      <c r="B8" s="30">
        <v>451578</v>
      </c>
      <c r="C8" s="31">
        <v>7116000</v>
      </c>
      <c r="D8" s="28">
        <f t="shared" si="0"/>
        <v>6.3459527824620565</v>
      </c>
      <c r="E8" s="4"/>
    </row>
    <row r="9" spans="1:5" ht="19.5" thickBot="1" x14ac:dyDescent="0.5">
      <c r="A9" s="25">
        <v>1346</v>
      </c>
      <c r="B9" s="30">
        <v>539862</v>
      </c>
      <c r="C9" s="31">
        <v>7268999.998788001</v>
      </c>
      <c r="D9" s="28">
        <f t="shared" si="0"/>
        <v>7.4269087919935899</v>
      </c>
      <c r="E9" s="4"/>
    </row>
    <row r="10" spans="1:5" ht="19.5" thickBot="1" x14ac:dyDescent="0.5">
      <c r="A10" s="25">
        <v>1347</v>
      </c>
      <c r="B10" s="30">
        <v>627017</v>
      </c>
      <c r="C10" s="31">
        <v>7425289.626528943</v>
      </c>
      <c r="D10" s="28">
        <f t="shared" si="0"/>
        <v>8.4443440126537936</v>
      </c>
      <c r="E10" s="4"/>
    </row>
    <row r="11" spans="1:5" ht="19.5" thickBot="1" x14ac:dyDescent="0.5">
      <c r="A11" s="25">
        <v>1348</v>
      </c>
      <c r="B11" s="30">
        <v>683496</v>
      </c>
      <c r="C11" s="31">
        <v>7584939.6130184717</v>
      </c>
      <c r="D11" s="28">
        <f t="shared" si="0"/>
        <v>9.0112253343042603</v>
      </c>
      <c r="E11" s="4"/>
    </row>
    <row r="12" spans="1:5" ht="19.5" thickBot="1" x14ac:dyDescent="0.5">
      <c r="A12" s="25">
        <v>1349</v>
      </c>
      <c r="B12" s="30">
        <v>732017</v>
      </c>
      <c r="C12" s="31">
        <v>7748022.2088024626</v>
      </c>
      <c r="D12" s="28">
        <f t="shared" si="0"/>
        <v>9.4477917108750891</v>
      </c>
      <c r="E12" s="4"/>
    </row>
    <row r="13" spans="1:5" ht="19.5" thickBot="1" x14ac:dyDescent="0.5">
      <c r="A13" s="25">
        <v>1350</v>
      </c>
      <c r="B13" s="30">
        <v>833584</v>
      </c>
      <c r="C13" s="31">
        <v>7914611.2178744385</v>
      </c>
      <c r="D13" s="28">
        <f t="shared" si="0"/>
        <v>10.532216644039639</v>
      </c>
      <c r="E13" s="4"/>
    </row>
    <row r="14" spans="1:5" ht="19.5" thickBot="1" x14ac:dyDescent="0.5">
      <c r="A14" s="25">
        <v>1351</v>
      </c>
      <c r="B14" s="30">
        <v>1001740</v>
      </c>
      <c r="C14" s="31">
        <v>8084782.0310759973</v>
      </c>
      <c r="D14" s="28">
        <f t="shared" si="0"/>
        <v>12.390439175101413</v>
      </c>
      <c r="E14" s="4"/>
    </row>
    <row r="15" spans="1:5" ht="19.5" thickBot="1" x14ac:dyDescent="0.5">
      <c r="A15" s="25">
        <v>1352</v>
      </c>
      <c r="B15" s="30">
        <v>1122911</v>
      </c>
      <c r="C15" s="31">
        <v>8258611.6602153834</v>
      </c>
      <c r="D15" s="28">
        <f t="shared" si="0"/>
        <v>13.596849521445046</v>
      </c>
      <c r="E15" s="4"/>
    </row>
    <row r="16" spans="1:5" ht="19.5" thickBot="1" x14ac:dyDescent="0.5">
      <c r="A16" s="25">
        <v>1353</v>
      </c>
      <c r="B16" s="30">
        <v>1289791</v>
      </c>
      <c r="C16" s="31">
        <v>8436178.7729196437</v>
      </c>
      <c r="D16" s="28">
        <f t="shared" si="0"/>
        <v>15.288805924078602</v>
      </c>
      <c r="E16" s="4"/>
    </row>
    <row r="17" spans="1:5" ht="19.5" thickBot="1" x14ac:dyDescent="0.5">
      <c r="A17" s="25">
        <v>1354</v>
      </c>
      <c r="B17" s="30">
        <v>1520951</v>
      </c>
      <c r="C17" s="31">
        <v>8617563.7282361221</v>
      </c>
      <c r="D17" s="28">
        <f t="shared" si="0"/>
        <v>17.649431416636759</v>
      </c>
      <c r="E17" s="4"/>
    </row>
    <row r="18" spans="1:5" ht="19.5" thickBot="1" x14ac:dyDescent="0.5">
      <c r="A18" s="25">
        <v>1355</v>
      </c>
      <c r="B18" s="30">
        <v>1688310</v>
      </c>
      <c r="C18" s="31">
        <v>8799000</v>
      </c>
      <c r="D18" s="28">
        <f t="shared" si="0"/>
        <v>19.187521309239685</v>
      </c>
      <c r="E18" s="4"/>
    </row>
    <row r="19" spans="1:5" ht="19.5" thickBot="1" x14ac:dyDescent="0.5">
      <c r="A19" s="25">
        <v>1356</v>
      </c>
      <c r="B19" s="30">
        <v>1765526</v>
      </c>
      <c r="C19" s="31">
        <v>8999272.727948999</v>
      </c>
      <c r="D19" s="28">
        <f t="shared" si="0"/>
        <v>19.618540890719029</v>
      </c>
      <c r="E19" s="4"/>
    </row>
    <row r="20" spans="1:5" ht="19.5" thickBot="1" x14ac:dyDescent="0.5">
      <c r="A20" s="25">
        <v>1357</v>
      </c>
      <c r="B20" s="30">
        <v>1811736</v>
      </c>
      <c r="C20" s="31">
        <v>9204103.8336182088</v>
      </c>
      <c r="D20" s="28">
        <f t="shared" si="0"/>
        <v>19.684002188052148</v>
      </c>
      <c r="E20" s="4"/>
    </row>
    <row r="21" spans="1:5" ht="19.5" thickBot="1" x14ac:dyDescent="0.5">
      <c r="A21" s="25">
        <v>1358</v>
      </c>
      <c r="B21" s="30">
        <v>1697478</v>
      </c>
      <c r="C21" s="31">
        <v>9413597.0695637204</v>
      </c>
      <c r="D21" s="28">
        <f t="shared" si="0"/>
        <v>18.032193086831054</v>
      </c>
      <c r="E21" s="4"/>
    </row>
    <row r="22" spans="1:5" ht="19.5" thickBot="1" x14ac:dyDescent="0.5">
      <c r="A22" s="25">
        <v>1359</v>
      </c>
      <c r="B22" s="30">
        <v>1727574</v>
      </c>
      <c r="C22" s="31">
        <v>9627858.5498380959</v>
      </c>
      <c r="D22" s="28">
        <f t="shared" si="0"/>
        <v>17.943491702306442</v>
      </c>
      <c r="E22" s="4"/>
    </row>
    <row r="23" spans="1:5" ht="19.5" thickBot="1" x14ac:dyDescent="0.5">
      <c r="A23" s="25">
        <v>1360</v>
      </c>
      <c r="B23" s="30">
        <v>1746740</v>
      </c>
      <c r="C23" s="31">
        <v>9846996.8037400357</v>
      </c>
      <c r="D23" s="28">
        <f t="shared" si="0"/>
        <v>17.738809454437543</v>
      </c>
      <c r="E23" s="4"/>
    </row>
    <row r="24" spans="1:5" ht="19.5" thickBot="1" x14ac:dyDescent="0.5">
      <c r="A24" s="25">
        <v>1361</v>
      </c>
      <c r="B24" s="30">
        <v>1758319</v>
      </c>
      <c r="C24" s="31">
        <v>10071122.830787439</v>
      </c>
      <c r="D24" s="28">
        <f t="shared" si="0"/>
        <v>17.459016532146901</v>
      </c>
      <c r="E24" s="4"/>
    </row>
    <row r="25" spans="1:5" ht="19.5" thickBot="1" x14ac:dyDescent="0.5">
      <c r="A25" s="25">
        <v>1362</v>
      </c>
      <c r="B25" s="30">
        <v>1973615</v>
      </c>
      <c r="C25" s="31">
        <v>10300350.15694169</v>
      </c>
      <c r="D25" s="28">
        <f t="shared" si="0"/>
        <v>19.160659297295116</v>
      </c>
      <c r="E25" s="4"/>
    </row>
    <row r="26" spans="1:5" ht="19.5" thickBot="1" x14ac:dyDescent="0.5">
      <c r="A26" s="25">
        <v>1363</v>
      </c>
      <c r="B26" s="30">
        <v>2121012</v>
      </c>
      <c r="C26" s="31">
        <v>10534794.892111667</v>
      </c>
      <c r="D26" s="28">
        <f t="shared" si="0"/>
        <v>20.133396252338898</v>
      </c>
      <c r="E26" s="4"/>
    </row>
    <row r="27" spans="1:5" ht="19.5" thickBot="1" x14ac:dyDescent="0.5">
      <c r="A27" s="25">
        <v>1364</v>
      </c>
      <c r="B27" s="30">
        <v>2223397</v>
      </c>
      <c r="C27" s="31">
        <v>10774575.788966579</v>
      </c>
      <c r="D27" s="28">
        <f t="shared" si="0"/>
        <v>20.635587363697521</v>
      </c>
      <c r="E27" s="4"/>
    </row>
    <row r="28" spans="1:5" ht="19.5" thickBot="1" x14ac:dyDescent="0.5">
      <c r="A28" s="25">
        <v>1365</v>
      </c>
      <c r="B28" s="30">
        <v>1956514</v>
      </c>
      <c r="C28" s="31">
        <v>11002000</v>
      </c>
      <c r="D28" s="28">
        <f t="shared" si="0"/>
        <v>17.783257589529178</v>
      </c>
      <c r="E28" s="4"/>
    </row>
    <row r="29" spans="1:5" ht="19.5" thickBot="1" x14ac:dyDescent="0.5">
      <c r="A29" s="25">
        <v>1366</v>
      </c>
      <c r="B29" s="30">
        <v>2180340</v>
      </c>
      <c r="C29" s="31">
        <v>11351166.667307999</v>
      </c>
      <c r="D29" s="28">
        <f t="shared" si="0"/>
        <v>19.208069654016292</v>
      </c>
      <c r="E29" s="4"/>
    </row>
    <row r="30" spans="1:5" ht="19.5" thickBot="1" x14ac:dyDescent="0.5">
      <c r="A30" s="25">
        <v>1367</v>
      </c>
      <c r="B30" s="30">
        <v>2423974</v>
      </c>
      <c r="C30" s="31">
        <v>11711414.716324685</v>
      </c>
      <c r="D30" s="28">
        <f t="shared" si="0"/>
        <v>20.697533634610281</v>
      </c>
      <c r="E30" s="4"/>
    </row>
    <row r="31" spans="1:5" ht="19.5" thickBot="1" x14ac:dyDescent="0.5">
      <c r="A31" s="25">
        <v>1368</v>
      </c>
      <c r="B31" s="30">
        <v>2779138</v>
      </c>
      <c r="C31" s="31">
        <v>12083095.83302719</v>
      </c>
      <c r="D31" s="28">
        <f t="shared" si="0"/>
        <v>23.000214832391507</v>
      </c>
      <c r="E31" s="4"/>
    </row>
    <row r="32" spans="1:5" ht="19.5" thickBot="1" x14ac:dyDescent="0.5">
      <c r="A32" s="25">
        <v>1369</v>
      </c>
      <c r="B32" s="30">
        <v>2978457</v>
      </c>
      <c r="C32" s="31">
        <v>12466572.864728814</v>
      </c>
      <c r="D32" s="28">
        <f t="shared" si="0"/>
        <v>23.891546075400015</v>
      </c>
      <c r="E32" s="4"/>
    </row>
    <row r="33" spans="1:5" ht="19.5" thickBot="1" x14ac:dyDescent="0.5">
      <c r="A33" s="25">
        <v>1370</v>
      </c>
      <c r="B33" s="30">
        <v>3318192</v>
      </c>
      <c r="C33" s="31">
        <v>13097000</v>
      </c>
      <c r="D33" s="28">
        <f t="shared" si="0"/>
        <v>25.335511949301363</v>
      </c>
      <c r="E33" s="4"/>
    </row>
    <row r="34" spans="1:5" ht="19.5" thickBot="1" x14ac:dyDescent="0.5">
      <c r="A34" s="25">
        <v>1371</v>
      </c>
      <c r="B34" s="30">
        <v>3579970</v>
      </c>
      <c r="C34" s="31">
        <v>13342833.335594</v>
      </c>
      <c r="D34" s="28">
        <f t="shared" si="0"/>
        <v>26.830658151517905</v>
      </c>
      <c r="E34" s="4"/>
    </row>
    <row r="35" spans="1:5" ht="19.5" thickBot="1" x14ac:dyDescent="0.5">
      <c r="A35" s="25">
        <v>1372</v>
      </c>
      <c r="B35" s="30">
        <v>3894654</v>
      </c>
      <c r="C35" s="31">
        <v>13593281.012555433</v>
      </c>
      <c r="D35" s="28">
        <f t="shared" si="0"/>
        <v>28.651316752759715</v>
      </c>
      <c r="E35" s="4"/>
    </row>
    <row r="36" spans="1:5" ht="19.5" thickBot="1" x14ac:dyDescent="0.5">
      <c r="A36" s="25">
        <v>1373</v>
      </c>
      <c r="B36" s="30">
        <v>4230725</v>
      </c>
      <c r="C36" s="31">
        <v>13848429.643003862</v>
      </c>
      <c r="D36" s="28">
        <f t="shared" si="0"/>
        <v>30.55021478292548</v>
      </c>
      <c r="E36" s="4"/>
    </row>
    <row r="37" spans="1:5" ht="19.5" thickBot="1" x14ac:dyDescent="0.5">
      <c r="A37" s="25">
        <v>1374</v>
      </c>
      <c r="B37" s="30">
        <v>4819859</v>
      </c>
      <c r="C37" s="31">
        <v>14108367.464785833</v>
      </c>
      <c r="D37" s="28">
        <f t="shared" si="0"/>
        <v>34.163123494126864</v>
      </c>
      <c r="E37" s="4"/>
    </row>
    <row r="38" spans="1:5" ht="19.5" thickBot="1" x14ac:dyDescent="0.5">
      <c r="A38" s="25">
        <v>1375</v>
      </c>
      <c r="B38" s="30">
        <v>5100535</v>
      </c>
      <c r="C38" s="31">
        <v>14572000</v>
      </c>
      <c r="D38" s="28">
        <f t="shared" si="0"/>
        <v>35.002298929453744</v>
      </c>
      <c r="E38" s="4"/>
    </row>
    <row r="39" spans="1:5" ht="19.5" thickBot="1" x14ac:dyDescent="0.5">
      <c r="A39" s="25">
        <v>1376</v>
      </c>
      <c r="B39" s="30">
        <v>5625038</v>
      </c>
      <c r="C39" s="31">
        <v>15108727.270159997</v>
      </c>
      <c r="D39" s="28">
        <f t="shared" si="0"/>
        <v>37.230389426047481</v>
      </c>
      <c r="E39" s="4"/>
    </row>
    <row r="40" spans="1:5" ht="19.5" thickBot="1" x14ac:dyDescent="0.5">
      <c r="A40" s="25">
        <v>1377</v>
      </c>
      <c r="B40" s="30">
        <v>5849456</v>
      </c>
      <c r="C40" s="31">
        <v>15665223.697781799</v>
      </c>
      <c r="D40" s="28">
        <f t="shared" si="0"/>
        <v>37.340392405812153</v>
      </c>
      <c r="E40" s="4"/>
    </row>
    <row r="41" spans="1:5" ht="19.5" thickBot="1" x14ac:dyDescent="0.5">
      <c r="A41" s="25">
        <v>1378</v>
      </c>
      <c r="B41" s="30">
        <v>5943708</v>
      </c>
      <c r="C41" s="31">
        <v>16242217.435892981</v>
      </c>
      <c r="D41" s="28">
        <f t="shared" si="0"/>
        <v>36.594190562091939</v>
      </c>
      <c r="E41" s="4"/>
    </row>
    <row r="42" spans="1:5" ht="19.5" thickBot="1" x14ac:dyDescent="0.5">
      <c r="A42" s="25">
        <v>1379</v>
      </c>
      <c r="B42" s="30">
        <v>6059167</v>
      </c>
      <c r="C42" s="31">
        <v>16840463.457421388</v>
      </c>
      <c r="D42" s="28">
        <f t="shared" si="0"/>
        <v>35.979811454237606</v>
      </c>
      <c r="E42" s="4"/>
    </row>
    <row r="43" spans="1:5" ht="19.5" thickBot="1" x14ac:dyDescent="0.5">
      <c r="A43" s="25">
        <v>1380</v>
      </c>
      <c r="B43" s="30">
        <v>6357913</v>
      </c>
      <c r="C43" s="31">
        <v>17460744.543046627</v>
      </c>
      <c r="D43" s="28">
        <f t="shared" si="0"/>
        <v>36.412611067790372</v>
      </c>
      <c r="E43" s="4"/>
    </row>
    <row r="44" spans="1:5" ht="19.5" thickBot="1" x14ac:dyDescent="0.5">
      <c r="A44" s="25">
        <v>1381</v>
      </c>
      <c r="B44" s="30">
        <v>6578249</v>
      </c>
      <c r="C44" s="31">
        <v>18103872.305436864</v>
      </c>
      <c r="D44" s="28">
        <f t="shared" si="0"/>
        <v>36.3361433897457</v>
      </c>
      <c r="E44" s="4"/>
    </row>
    <row r="45" spans="1:5" ht="19.5" thickBot="1" x14ac:dyDescent="0.5">
      <c r="A45" s="25">
        <v>1382</v>
      </c>
      <c r="B45" s="30">
        <v>6888154</v>
      </c>
      <c r="C45" s="31">
        <v>18770688.251211111</v>
      </c>
      <c r="D45" s="28">
        <f t="shared" si="0"/>
        <v>36.696331577269511</v>
      </c>
      <c r="E45" s="4"/>
    </row>
    <row r="46" spans="1:5" ht="19.5" thickBot="1" x14ac:dyDescent="0.5">
      <c r="A46" s="25">
        <v>1383</v>
      </c>
      <c r="B46" s="30">
        <v>7161867</v>
      </c>
      <c r="C46" s="31">
        <v>19462064.882016551</v>
      </c>
      <c r="D46" s="28">
        <f t="shared" si="0"/>
        <v>36.79911172538403</v>
      </c>
      <c r="E46" s="4"/>
    </row>
    <row r="47" spans="1:5" ht="19.5" thickBot="1" x14ac:dyDescent="0.5">
      <c r="A47" s="25">
        <v>1384</v>
      </c>
      <c r="B47" s="30">
        <v>7474726</v>
      </c>
      <c r="C47" s="31">
        <v>20178906.836161591</v>
      </c>
      <c r="D47" s="28">
        <f t="shared" si="0"/>
        <v>37.042274195968453</v>
      </c>
      <c r="E47" s="4"/>
    </row>
    <row r="48" spans="1:5" ht="19.5" thickBot="1" x14ac:dyDescent="0.5">
      <c r="A48" s="25">
        <v>1385</v>
      </c>
      <c r="B48" s="30">
        <v>7512024</v>
      </c>
      <c r="C48" s="31">
        <v>20476000</v>
      </c>
      <c r="D48" s="28">
        <f t="shared" si="0"/>
        <v>36.686970111349872</v>
      </c>
      <c r="E48" s="4"/>
    </row>
    <row r="49" spans="1:5" ht="19.5" thickBot="1" x14ac:dyDescent="0.5">
      <c r="A49" s="25">
        <v>1386</v>
      </c>
      <c r="B49" s="30">
        <v>8442492</v>
      </c>
      <c r="C49" s="31">
        <v>21092000</v>
      </c>
      <c r="D49" s="28">
        <f t="shared" si="0"/>
        <v>40.026986535179212</v>
      </c>
      <c r="E49" s="4"/>
    </row>
    <row r="50" spans="1:5" ht="19.5" thickBot="1" x14ac:dyDescent="0.5">
      <c r="A50" s="25">
        <v>1387</v>
      </c>
      <c r="B50" s="30">
        <v>9152243</v>
      </c>
      <c r="C50" s="31">
        <v>20500000</v>
      </c>
      <c r="D50" s="28">
        <f t="shared" si="0"/>
        <v>44.645087804878045</v>
      </c>
      <c r="E50" s="4"/>
    </row>
    <row r="51" spans="1:5" ht="19.5" thickBot="1" x14ac:dyDescent="0.5">
      <c r="A51" s="25">
        <v>1388</v>
      </c>
      <c r="B51" s="30">
        <v>9917542</v>
      </c>
      <c r="C51" s="31">
        <v>21001000</v>
      </c>
      <c r="D51" s="28">
        <f t="shared" si="0"/>
        <v>47.22414170753774</v>
      </c>
      <c r="E51" s="4"/>
    </row>
    <row r="52" spans="1:5" ht="19.5" thickBot="1" x14ac:dyDescent="0.5">
      <c r="A52" s="25">
        <v>1389</v>
      </c>
      <c r="B52" s="30">
        <v>10573705</v>
      </c>
      <c r="C52" s="31">
        <v>20657000</v>
      </c>
      <c r="D52" s="28">
        <f t="shared" si="0"/>
        <v>51.187031030643368</v>
      </c>
      <c r="E52" s="4"/>
    </row>
    <row r="53" spans="1:5" ht="19.5" thickBot="1" x14ac:dyDescent="0.5">
      <c r="A53" s="25">
        <v>1390</v>
      </c>
      <c r="B53" s="30">
        <v>11497089</v>
      </c>
      <c r="C53" s="31">
        <v>20510000</v>
      </c>
      <c r="D53" s="28">
        <f t="shared" si="0"/>
        <v>56.056016577279379</v>
      </c>
      <c r="E53" s="4"/>
    </row>
    <row r="54" spans="1:5" ht="19.5" thickBot="1" x14ac:dyDescent="0.5">
      <c r="A54" s="25">
        <v>1391</v>
      </c>
      <c r="B54" s="30">
        <v>12286683</v>
      </c>
      <c r="C54" s="31">
        <v>20628225</v>
      </c>
      <c r="D54" s="28">
        <f t="shared" si="0"/>
        <v>59.562482957210328</v>
      </c>
      <c r="E54" s="4"/>
    </row>
    <row r="55" spans="1:5" ht="19.5" thickBot="1" x14ac:dyDescent="0.5">
      <c r="A55" s="25">
        <v>1392</v>
      </c>
      <c r="B55" s="30">
        <v>12808047</v>
      </c>
      <c r="C55" s="31">
        <v>21346179</v>
      </c>
      <c r="D55" s="28">
        <f t="shared" si="0"/>
        <v>60.001590917044211</v>
      </c>
      <c r="E55" s="4"/>
    </row>
    <row r="56" spans="1:5" ht="19.5" thickBot="1" x14ac:dyDescent="0.5">
      <c r="A56" s="25">
        <v>1393</v>
      </c>
      <c r="B56" s="30">
        <v>13344498</v>
      </c>
      <c r="C56" s="31">
        <v>21304302</v>
      </c>
      <c r="D56" s="28">
        <f t="shared" si="0"/>
        <v>62.637574326537425</v>
      </c>
      <c r="E56" s="4"/>
    </row>
    <row r="57" spans="1:5" ht="19.5" thickBot="1" x14ac:dyDescent="0.5">
      <c r="A57" s="25">
        <v>1394</v>
      </c>
      <c r="B57" s="30">
        <v>13711726</v>
      </c>
      <c r="C57" s="31">
        <v>21972084</v>
      </c>
      <c r="D57" s="28">
        <f t="shared" si="0"/>
        <v>62.405213815858339</v>
      </c>
      <c r="E57" s="4"/>
    </row>
    <row r="58" spans="1:5" ht="19.5" thickBot="1" x14ac:dyDescent="0.5">
      <c r="A58" s="25">
        <v>1395</v>
      </c>
      <c r="B58" s="30">
        <v>13779620</v>
      </c>
      <c r="C58" s="31">
        <v>22588052</v>
      </c>
      <c r="D58" s="28">
        <f t="shared" si="0"/>
        <v>61.004021063879257</v>
      </c>
      <c r="E58" s="4"/>
    </row>
    <row r="59" spans="1:5" ht="19.5" thickBot="1" x14ac:dyDescent="0.5">
      <c r="A59" s="25">
        <v>1396</v>
      </c>
      <c r="B59" s="30">
        <v>13982954</v>
      </c>
      <c r="C59" s="31">
        <v>23378613</v>
      </c>
      <c r="D59" s="28">
        <f t="shared" si="0"/>
        <v>59.810879285268129</v>
      </c>
      <c r="E59" s="4"/>
    </row>
    <row r="60" spans="1:5" ht="19.5" thickBot="1" x14ac:dyDescent="0.5">
      <c r="A60" s="25">
        <v>1397</v>
      </c>
      <c r="B60" s="30">
        <v>14029193</v>
      </c>
      <c r="C60" s="31">
        <v>23813045</v>
      </c>
      <c r="D60" s="28">
        <f t="shared" si="0"/>
        <v>58.913897823650863</v>
      </c>
      <c r="E60" s="4"/>
    </row>
    <row r="61" spans="1:5" ht="19.5" thickBot="1" x14ac:dyDescent="0.5">
      <c r="A61" s="25">
        <v>1398</v>
      </c>
      <c r="B61" s="30">
        <v>14373260</v>
      </c>
      <c r="C61" s="31">
        <v>24273000</v>
      </c>
      <c r="D61" s="28">
        <f t="shared" si="0"/>
        <v>59.215012565401892</v>
      </c>
    </row>
    <row r="62" spans="1:5" ht="19.5" thickBot="1" x14ac:dyDescent="0.5">
      <c r="A62" s="25">
        <v>1399</v>
      </c>
      <c r="B62" s="30">
        <v>14584801</v>
      </c>
      <c r="C62" s="31">
        <v>23263047</v>
      </c>
      <c r="D62" s="28">
        <f t="shared" si="0"/>
        <v>62.695144793371213</v>
      </c>
    </row>
    <row r="63" spans="1:5" ht="19.5" thickBot="1" x14ac:dyDescent="0.5">
      <c r="A63" s="25">
        <v>1400</v>
      </c>
      <c r="B63" s="30">
        <v>15130015</v>
      </c>
      <c r="C63" s="31">
        <v>23447452</v>
      </c>
      <c r="D63" s="28">
        <f t="shared" si="0"/>
        <v>64.527331157347078</v>
      </c>
    </row>
    <row r="64" spans="1:5" ht="19.5" thickBot="1" x14ac:dyDescent="0.5">
      <c r="A64" s="36">
        <v>1401</v>
      </c>
      <c r="B64" s="30">
        <v>15557137</v>
      </c>
      <c r="C64" s="31">
        <v>23715810</v>
      </c>
      <c r="D64" s="28">
        <f t="shared" si="0"/>
        <v>65.598168479170653</v>
      </c>
    </row>
    <row r="65" spans="1:4" ht="19.5" thickBot="1" x14ac:dyDescent="0.5">
      <c r="A65" s="36">
        <v>1402</v>
      </c>
      <c r="B65" s="30">
        <v>16305132</v>
      </c>
      <c r="C65" s="31">
        <v>24490182</v>
      </c>
      <c r="D65" s="28">
        <f t="shared" si="0"/>
        <v>66.578239394055956</v>
      </c>
    </row>
    <row r="67" spans="1:4" x14ac:dyDescent="0.45">
      <c r="B67" s="6"/>
    </row>
    <row r="68" spans="1:4" x14ac:dyDescent="0.45">
      <c r="B68" s="6"/>
    </row>
    <row r="69" spans="1:4" x14ac:dyDescent="0.45">
      <c r="B69" s="6"/>
    </row>
    <row r="70" spans="1:4" x14ac:dyDescent="0.45">
      <c r="B70" s="6"/>
    </row>
    <row r="71" spans="1:4" x14ac:dyDescent="0.45">
      <c r="B71" s="6"/>
    </row>
    <row r="72" spans="1:4" x14ac:dyDescent="0.45">
      <c r="B72" s="6"/>
    </row>
    <row r="73" spans="1:4" x14ac:dyDescent="0.45">
      <c r="B73" s="6"/>
    </row>
    <row r="74" spans="1:4" x14ac:dyDescent="0.45">
      <c r="B74" s="6"/>
    </row>
    <row r="75" spans="1:4" x14ac:dyDescent="0.45">
      <c r="B75" s="6"/>
    </row>
    <row r="76" spans="1:4" x14ac:dyDescent="0.45">
      <c r="B76" s="6"/>
      <c r="C76" s="1">
        <v>19924</v>
      </c>
    </row>
    <row r="77" spans="1:4" x14ac:dyDescent="0.45">
      <c r="C77" s="1">
        <v>4047584</v>
      </c>
    </row>
    <row r="78" spans="1:4" x14ac:dyDescent="0.45">
      <c r="C78" s="1">
        <f>C76+C77</f>
        <v>4067508</v>
      </c>
    </row>
  </sheetData>
  <mergeCells count="1">
    <mergeCell ref="A1:D1"/>
  </mergeCells>
  <phoneticPr fontId="8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399B-CDE8-4BD8-B25A-701EFB519D54}">
  <sheetPr>
    <tabColor rgb="FF00B050"/>
  </sheetPr>
  <dimension ref="A1:I121"/>
  <sheetViews>
    <sheetView rightToLeft="1" view="pageBreakPreview" topLeftCell="A82" zoomScaleNormal="100" zoomScaleSheetLayoutView="100" workbookViewId="0">
      <selection activeCell="N21" sqref="N21"/>
    </sheetView>
  </sheetViews>
  <sheetFormatPr defaultRowHeight="18.75" x14ac:dyDescent="0.45"/>
  <cols>
    <col min="1" max="1" width="15" style="1" customWidth="1"/>
    <col min="2" max="4" width="26.85546875" style="1" customWidth="1"/>
    <col min="5" max="16384" width="9.140625" style="1"/>
  </cols>
  <sheetData>
    <row r="1" spans="1:9" ht="24.75" thickBot="1" x14ac:dyDescent="0.5">
      <c r="A1" s="121" t="s">
        <v>97</v>
      </c>
      <c r="B1" s="121"/>
      <c r="C1" s="121"/>
      <c r="D1" s="121"/>
      <c r="E1" s="107"/>
      <c r="F1" s="107"/>
      <c r="G1" s="107"/>
      <c r="H1" s="107"/>
      <c r="I1" s="107"/>
    </row>
    <row r="2" spans="1:9" ht="21.75" thickBot="1" x14ac:dyDescent="0.5">
      <c r="A2" s="33" t="s">
        <v>3</v>
      </c>
      <c r="B2" s="32" t="s">
        <v>38</v>
      </c>
      <c r="C2" s="32" t="s">
        <v>39</v>
      </c>
      <c r="D2" s="34" t="s">
        <v>59</v>
      </c>
    </row>
    <row r="3" spans="1:9" ht="21.75" customHeight="1" thickBot="1" x14ac:dyDescent="0.5">
      <c r="A3" s="25">
        <v>1340</v>
      </c>
      <c r="B3" s="27">
        <v>306130</v>
      </c>
      <c r="C3" s="18">
        <v>12111</v>
      </c>
      <c r="D3" s="28">
        <f>B3/C3</f>
        <v>25.277020890099909</v>
      </c>
    </row>
    <row r="4" spans="1:9" ht="21.75" customHeight="1" thickBot="1" x14ac:dyDescent="0.5">
      <c r="A4" s="25">
        <v>1341</v>
      </c>
      <c r="B4" s="27">
        <v>309596</v>
      </c>
      <c r="C4" s="18">
        <v>14107</v>
      </c>
      <c r="D4" s="28">
        <f t="shared" ref="D4:D84" si="0">B4/C4</f>
        <v>21.946267810306939</v>
      </c>
      <c r="E4" s="4">
        <f>B4/B3</f>
        <v>1.0113219873909778</v>
      </c>
      <c r="F4" s="4">
        <f>C4/C3</f>
        <v>1.1648088514573529</v>
      </c>
    </row>
    <row r="5" spans="1:9" ht="21.75" customHeight="1" thickBot="1" x14ac:dyDescent="0.5">
      <c r="A5" s="25">
        <v>1342</v>
      </c>
      <c r="B5" s="27">
        <v>312614</v>
      </c>
      <c r="C5" s="18">
        <v>18432</v>
      </c>
      <c r="D5" s="28">
        <f t="shared" si="0"/>
        <v>16.960394965277779</v>
      </c>
      <c r="E5" s="4">
        <f>B5/B4</f>
        <v>1.0097481879610848</v>
      </c>
      <c r="F5" s="4">
        <f t="shared" ref="F5:F12" si="1">C5/C4</f>
        <v>1.3065853831431204</v>
      </c>
    </row>
    <row r="6" spans="1:9" ht="21.75" customHeight="1" thickBot="1" x14ac:dyDescent="0.5">
      <c r="A6" s="25">
        <v>1343</v>
      </c>
      <c r="B6" s="27">
        <v>329026</v>
      </c>
      <c r="C6" s="18">
        <v>20599</v>
      </c>
      <c r="D6" s="28">
        <f t="shared" si="0"/>
        <v>15.972911306374096</v>
      </c>
      <c r="E6" s="4">
        <f t="shared" ref="E6:E12" si="2">B6/B5</f>
        <v>1.0524992482742295</v>
      </c>
      <c r="F6" s="4">
        <f t="shared" si="1"/>
        <v>1.1175672743055556</v>
      </c>
    </row>
    <row r="7" spans="1:9" ht="21.75" customHeight="1" thickBot="1" x14ac:dyDescent="0.5">
      <c r="A7" s="25">
        <v>1344</v>
      </c>
      <c r="B7" s="27">
        <v>394813</v>
      </c>
      <c r="C7" s="18">
        <v>23913</v>
      </c>
      <c r="D7" s="28">
        <f t="shared" si="0"/>
        <v>16.510391837076067</v>
      </c>
      <c r="E7" s="4">
        <f t="shared" si="2"/>
        <v>1.1999446852224445</v>
      </c>
      <c r="F7" s="4">
        <f t="shared" si="1"/>
        <v>1.16088159619399</v>
      </c>
    </row>
    <row r="8" spans="1:9" ht="21.75" customHeight="1" thickBot="1" x14ac:dyDescent="0.5">
      <c r="A8" s="25">
        <v>1345</v>
      </c>
      <c r="B8" s="27">
        <v>451578</v>
      </c>
      <c r="C8" s="18">
        <v>26900</v>
      </c>
      <c r="D8" s="28">
        <f t="shared" si="0"/>
        <v>16.787286245353158</v>
      </c>
      <c r="E8" s="4">
        <f t="shared" si="2"/>
        <v>1.1437769273048253</v>
      </c>
      <c r="F8" s="4">
        <f t="shared" si="1"/>
        <v>1.1249111362020658</v>
      </c>
    </row>
    <row r="9" spans="1:9" ht="21.75" customHeight="1" thickBot="1" x14ac:dyDescent="0.5">
      <c r="A9" s="25">
        <v>1346</v>
      </c>
      <c r="B9" s="27">
        <v>539862</v>
      </c>
      <c r="C9" s="18">
        <v>27838</v>
      </c>
      <c r="D9" s="28">
        <f t="shared" si="0"/>
        <v>19.392988002011638</v>
      </c>
      <c r="E9" s="4">
        <f t="shared" si="2"/>
        <v>1.1955011094428869</v>
      </c>
      <c r="F9" s="4">
        <f t="shared" si="1"/>
        <v>1.0348698884758365</v>
      </c>
    </row>
    <row r="10" spans="1:9" ht="21.75" customHeight="1" thickBot="1" x14ac:dyDescent="0.5">
      <c r="A10" s="25">
        <v>1347</v>
      </c>
      <c r="B10" s="27">
        <v>627017</v>
      </c>
      <c r="C10" s="18">
        <v>31256</v>
      </c>
      <c r="D10" s="28">
        <f t="shared" si="0"/>
        <v>20.060692347069363</v>
      </c>
      <c r="E10" s="4">
        <f t="shared" si="2"/>
        <v>1.1614394048849521</v>
      </c>
      <c r="F10" s="4">
        <f t="shared" si="1"/>
        <v>1.1227818090380055</v>
      </c>
    </row>
    <row r="11" spans="1:9" ht="21.75" customHeight="1" thickBot="1" x14ac:dyDescent="0.5">
      <c r="A11" s="25">
        <v>1348</v>
      </c>
      <c r="B11" s="27">
        <v>683496</v>
      </c>
      <c r="C11" s="18">
        <v>33850</v>
      </c>
      <c r="D11" s="28">
        <f t="shared" si="0"/>
        <v>20.191905465288034</v>
      </c>
      <c r="E11" s="4">
        <f t="shared" si="2"/>
        <v>1.0900757076761873</v>
      </c>
      <c r="F11" s="4">
        <f t="shared" si="1"/>
        <v>1.0829920655234195</v>
      </c>
    </row>
    <row r="12" spans="1:9" ht="21.75" customHeight="1" thickBot="1" x14ac:dyDescent="0.5">
      <c r="A12" s="25">
        <v>1349</v>
      </c>
      <c r="B12" s="27">
        <v>732017</v>
      </c>
      <c r="C12" s="18">
        <v>37483</v>
      </c>
      <c r="D12" s="28">
        <f t="shared" si="0"/>
        <v>19.529306619000614</v>
      </c>
      <c r="E12" s="4">
        <f t="shared" si="2"/>
        <v>1.0709894425131969</v>
      </c>
      <c r="F12" s="4">
        <f t="shared" si="1"/>
        <v>1.1073264401772527</v>
      </c>
    </row>
    <row r="13" spans="1:9" ht="21.75" customHeight="1" thickBot="1" x14ac:dyDescent="0.6">
      <c r="A13" s="25" t="s">
        <v>76</v>
      </c>
      <c r="B13" s="69">
        <f>GEOMEAN(E4:E12)-1</f>
        <v>0.10171272068408066</v>
      </c>
      <c r="C13" s="69">
        <f>GEOMEAN(F4:F12)-1</f>
        <v>0.13374960498804112</v>
      </c>
      <c r="D13" s="86" t="s">
        <v>87</v>
      </c>
      <c r="E13" s="4"/>
    </row>
    <row r="14" spans="1:9" ht="21.75" customHeight="1" x14ac:dyDescent="0.55000000000000004">
      <c r="A14" s="87"/>
      <c r="B14" s="87"/>
      <c r="C14" s="87"/>
      <c r="D14" s="87"/>
      <c r="E14" s="4"/>
    </row>
    <row r="15" spans="1:9" ht="21.75" customHeight="1" x14ac:dyDescent="0.55000000000000004">
      <c r="A15" s="87"/>
      <c r="B15" s="87"/>
      <c r="C15" s="87"/>
      <c r="D15" s="87"/>
      <c r="E15" s="4"/>
    </row>
    <row r="16" spans="1:9" ht="21.75" customHeight="1" x14ac:dyDescent="0.55000000000000004">
      <c r="A16" s="87"/>
      <c r="B16" s="87"/>
      <c r="C16" s="87"/>
      <c r="D16" s="87"/>
      <c r="E16" s="4"/>
    </row>
    <row r="17" spans="1:6" ht="9" customHeight="1" x14ac:dyDescent="0.55000000000000004">
      <c r="A17" s="87"/>
      <c r="B17" s="87"/>
      <c r="C17" s="87"/>
      <c r="D17" s="87"/>
      <c r="E17" s="4"/>
    </row>
    <row r="18" spans="1:6" ht="21.75" customHeight="1" x14ac:dyDescent="0.55000000000000004">
      <c r="A18" s="87"/>
      <c r="B18" s="87"/>
      <c r="C18" s="87"/>
      <c r="D18" s="87"/>
      <c r="E18" s="4"/>
    </row>
    <row r="19" spans="1:6" ht="24.75" thickBot="1" x14ac:dyDescent="0.5">
      <c r="A19" s="121" t="s">
        <v>98</v>
      </c>
      <c r="B19" s="121"/>
      <c r="C19" s="121"/>
      <c r="D19" s="121"/>
    </row>
    <row r="20" spans="1:6" ht="21.75" thickBot="1" x14ac:dyDescent="0.5">
      <c r="A20" s="33" t="s">
        <v>3</v>
      </c>
      <c r="B20" s="32" t="s">
        <v>38</v>
      </c>
      <c r="C20" s="32" t="s">
        <v>39</v>
      </c>
      <c r="D20" s="34" t="s">
        <v>59</v>
      </c>
    </row>
    <row r="21" spans="1:6" ht="21.75" customHeight="1" thickBot="1" x14ac:dyDescent="0.5">
      <c r="A21" s="25">
        <v>1350</v>
      </c>
      <c r="B21" s="27">
        <v>833584</v>
      </c>
      <c r="C21" s="18">
        <v>41032</v>
      </c>
      <c r="D21" s="28">
        <f t="shared" si="0"/>
        <v>20.315461103528953</v>
      </c>
      <c r="E21" s="4">
        <f>B21/B11</f>
        <v>1.2195887027868488</v>
      </c>
      <c r="F21" s="4">
        <f>C21/C11</f>
        <v>1.2121713441654358</v>
      </c>
    </row>
    <row r="22" spans="1:6" ht="21.75" customHeight="1" thickBot="1" x14ac:dyDescent="0.5">
      <c r="A22" s="25">
        <v>1351</v>
      </c>
      <c r="B22" s="27">
        <v>1001740</v>
      </c>
      <c r="C22" s="18">
        <v>44036</v>
      </c>
      <c r="D22" s="28">
        <f t="shared" si="0"/>
        <v>22.748206013261878</v>
      </c>
      <c r="E22" s="4">
        <f>B22/B21</f>
        <v>1.2017265206625847</v>
      </c>
      <c r="F22" s="4">
        <f>C22/C21</f>
        <v>1.0732111522713979</v>
      </c>
    </row>
    <row r="23" spans="1:6" ht="21.75" customHeight="1" thickBot="1" x14ac:dyDescent="0.5">
      <c r="A23" s="25">
        <v>1352</v>
      </c>
      <c r="B23" s="27">
        <v>1122911</v>
      </c>
      <c r="C23" s="18">
        <v>49675</v>
      </c>
      <c r="D23" s="28">
        <f t="shared" si="0"/>
        <v>22.60515349773528</v>
      </c>
      <c r="E23" s="4">
        <f>B23/B22</f>
        <v>1.1209605286800965</v>
      </c>
      <c r="F23" s="4">
        <f t="shared" ref="F23:F30" si="3">C23/C22</f>
        <v>1.1280543191933872</v>
      </c>
    </row>
    <row r="24" spans="1:6" ht="21.75" customHeight="1" thickBot="1" x14ac:dyDescent="0.5">
      <c r="A24" s="25">
        <v>1353</v>
      </c>
      <c r="B24" s="27">
        <v>1289791</v>
      </c>
      <c r="C24" s="18">
        <v>53892</v>
      </c>
      <c r="D24" s="28">
        <f t="shared" si="0"/>
        <v>23.932884287092705</v>
      </c>
      <c r="E24" s="4">
        <f t="shared" ref="E24:E30" si="4">B24/B23</f>
        <v>1.1486137369747023</v>
      </c>
      <c r="F24" s="4">
        <f t="shared" si="3"/>
        <v>1.0848917966784097</v>
      </c>
    </row>
    <row r="25" spans="1:6" ht="21.75" customHeight="1" thickBot="1" x14ac:dyDescent="0.5">
      <c r="A25" s="25">
        <v>1354</v>
      </c>
      <c r="B25" s="27">
        <v>1520951</v>
      </c>
      <c r="C25" s="18">
        <v>61201</v>
      </c>
      <c r="D25" s="28">
        <f t="shared" si="0"/>
        <v>24.851734448783517</v>
      </c>
      <c r="E25" s="4">
        <f t="shared" si="4"/>
        <v>1.179222835327584</v>
      </c>
      <c r="F25" s="4">
        <f t="shared" si="3"/>
        <v>1.1356230980479478</v>
      </c>
    </row>
    <row r="26" spans="1:6" ht="21.75" customHeight="1" thickBot="1" x14ac:dyDescent="0.5">
      <c r="A26" s="25">
        <v>1355</v>
      </c>
      <c r="B26" s="27">
        <v>1688310</v>
      </c>
      <c r="C26" s="18">
        <v>69644</v>
      </c>
      <c r="D26" s="28">
        <f t="shared" si="0"/>
        <v>24.242002182528285</v>
      </c>
      <c r="E26" s="4">
        <f t="shared" si="4"/>
        <v>1.1100357605208846</v>
      </c>
      <c r="F26" s="4">
        <f t="shared" si="3"/>
        <v>1.1379552621689188</v>
      </c>
    </row>
    <row r="27" spans="1:6" ht="21.75" customHeight="1" thickBot="1" x14ac:dyDescent="0.5">
      <c r="A27" s="25">
        <v>1356</v>
      </c>
      <c r="B27" s="27">
        <v>1765526</v>
      </c>
      <c r="C27" s="18">
        <v>79372</v>
      </c>
      <c r="D27" s="28">
        <f t="shared" si="0"/>
        <v>22.243687950410724</v>
      </c>
      <c r="E27" s="4">
        <f t="shared" si="4"/>
        <v>1.0457356765049073</v>
      </c>
      <c r="F27" s="4">
        <f t="shared" si="3"/>
        <v>1.1396818103497788</v>
      </c>
    </row>
    <row r="28" spans="1:6" ht="21.75" customHeight="1" thickBot="1" x14ac:dyDescent="0.5">
      <c r="A28" s="25">
        <v>1357</v>
      </c>
      <c r="B28" s="27">
        <v>1811736</v>
      </c>
      <c r="C28" s="18">
        <v>89104</v>
      </c>
      <c r="D28" s="28">
        <f t="shared" si="0"/>
        <v>20.332824564553778</v>
      </c>
      <c r="E28" s="4">
        <f t="shared" si="4"/>
        <v>1.0261735029673875</v>
      </c>
      <c r="F28" s="4">
        <f t="shared" si="3"/>
        <v>1.1226125081892859</v>
      </c>
    </row>
    <row r="29" spans="1:6" ht="21.75" customHeight="1" thickBot="1" x14ac:dyDescent="0.5">
      <c r="A29" s="25">
        <v>1358</v>
      </c>
      <c r="B29" s="27">
        <v>1697478</v>
      </c>
      <c r="C29" s="18">
        <v>100903</v>
      </c>
      <c r="D29" s="28">
        <f t="shared" si="0"/>
        <v>16.822869488518677</v>
      </c>
      <c r="E29" s="4">
        <f t="shared" si="4"/>
        <v>0.93693452026123014</v>
      </c>
      <c r="F29" s="4">
        <f t="shared" si="3"/>
        <v>1.1324182977195187</v>
      </c>
    </row>
    <row r="30" spans="1:6" ht="21.75" customHeight="1" thickBot="1" x14ac:dyDescent="0.5">
      <c r="A30" s="25">
        <v>1359</v>
      </c>
      <c r="B30" s="27">
        <v>1727574</v>
      </c>
      <c r="C30" s="18">
        <v>125278</v>
      </c>
      <c r="D30" s="28">
        <f t="shared" si="0"/>
        <v>13.789923210779227</v>
      </c>
      <c r="E30" s="4">
        <f t="shared" si="4"/>
        <v>1.017729832139209</v>
      </c>
      <c r="F30" s="4">
        <f t="shared" si="3"/>
        <v>1.2415686352239279</v>
      </c>
    </row>
    <row r="31" spans="1:6" ht="21.75" customHeight="1" thickBot="1" x14ac:dyDescent="0.6">
      <c r="A31" s="25" t="s">
        <v>76</v>
      </c>
      <c r="B31" s="69">
        <f>GEOMEAN(E22:E30)-1</f>
        <v>8.4339439933740268E-2</v>
      </c>
      <c r="C31" s="69">
        <f>GEOMEAN(F22:F30)-1</f>
        <v>0.13203889112664435</v>
      </c>
      <c r="D31" s="86" t="s">
        <v>87</v>
      </c>
      <c r="E31" s="4"/>
    </row>
    <row r="32" spans="1:6" ht="21.75" customHeight="1" x14ac:dyDescent="0.55000000000000004">
      <c r="A32" s="87"/>
      <c r="B32" s="87"/>
      <c r="C32" s="87"/>
      <c r="D32" s="87"/>
      <c r="E32" s="4"/>
    </row>
    <row r="33" spans="1:6" ht="21.75" customHeight="1" x14ac:dyDescent="0.55000000000000004">
      <c r="A33" s="87"/>
      <c r="B33" s="87"/>
      <c r="C33" s="87"/>
      <c r="D33" s="87"/>
      <c r="E33" s="4"/>
    </row>
    <row r="34" spans="1:6" ht="21.75" customHeight="1" x14ac:dyDescent="0.55000000000000004">
      <c r="A34" s="87"/>
      <c r="B34" s="87"/>
      <c r="C34" s="87"/>
      <c r="D34" s="87"/>
      <c r="E34" s="4"/>
    </row>
    <row r="35" spans="1:6" ht="21.75" customHeight="1" x14ac:dyDescent="0.55000000000000004">
      <c r="A35" s="87"/>
      <c r="B35" s="87"/>
      <c r="C35" s="87"/>
      <c r="D35" s="87"/>
      <c r="E35" s="4"/>
    </row>
    <row r="36" spans="1:6" ht="21.75" customHeight="1" x14ac:dyDescent="0.55000000000000004">
      <c r="A36" s="87"/>
      <c r="B36" s="87"/>
      <c r="C36" s="87"/>
      <c r="D36" s="87"/>
      <c r="E36" s="4"/>
    </row>
    <row r="37" spans="1:6" ht="24.75" thickBot="1" x14ac:dyDescent="0.5">
      <c r="A37" s="121" t="s">
        <v>99</v>
      </c>
      <c r="B37" s="121"/>
      <c r="C37" s="121"/>
      <c r="D37" s="121"/>
    </row>
    <row r="38" spans="1:6" ht="21.75" thickBot="1" x14ac:dyDescent="0.5">
      <c r="A38" s="33" t="s">
        <v>3</v>
      </c>
      <c r="B38" s="32" t="s">
        <v>38</v>
      </c>
      <c r="C38" s="32" t="s">
        <v>39</v>
      </c>
      <c r="D38" s="34" t="s">
        <v>59</v>
      </c>
    </row>
    <row r="39" spans="1:6" ht="21.75" customHeight="1" thickBot="1" x14ac:dyDescent="0.5">
      <c r="A39" s="25">
        <v>1360</v>
      </c>
      <c r="B39" s="27">
        <v>1746740</v>
      </c>
      <c r="C39" s="18">
        <v>153776</v>
      </c>
      <c r="D39" s="28">
        <f t="shared" si="0"/>
        <v>11.358989699302882</v>
      </c>
      <c r="E39" s="4">
        <f>B39/B29</f>
        <v>1.029020700121003</v>
      </c>
      <c r="F39" s="4">
        <f>C39/C29</f>
        <v>1.5239982953926048</v>
      </c>
    </row>
    <row r="40" spans="1:6" ht="21.75" customHeight="1" thickBot="1" x14ac:dyDescent="0.5">
      <c r="A40" s="25">
        <v>1361</v>
      </c>
      <c r="B40" s="27">
        <v>1758319</v>
      </c>
      <c r="C40" s="18">
        <v>171590</v>
      </c>
      <c r="D40" s="28">
        <f t="shared" si="0"/>
        <v>10.24721137595431</v>
      </c>
      <c r="E40" s="4">
        <f>B40/B39</f>
        <v>1.0066289201598406</v>
      </c>
      <c r="F40" s="4">
        <f>C40/C39</f>
        <v>1.1158438247841016</v>
      </c>
    </row>
    <row r="41" spans="1:6" ht="21.75" customHeight="1" thickBot="1" x14ac:dyDescent="0.5">
      <c r="A41" s="25">
        <v>1362</v>
      </c>
      <c r="B41" s="27">
        <v>1973615</v>
      </c>
      <c r="C41" s="18">
        <v>184661</v>
      </c>
      <c r="D41" s="28">
        <f t="shared" si="0"/>
        <v>10.687773812553814</v>
      </c>
      <c r="E41" s="4">
        <f>B41/B40</f>
        <v>1.1224442208723218</v>
      </c>
      <c r="F41" s="4">
        <f t="shared" ref="F41:F48" si="5">C41/C40</f>
        <v>1.0761757678186374</v>
      </c>
    </row>
    <row r="42" spans="1:6" ht="21.75" customHeight="1" thickBot="1" x14ac:dyDescent="0.5">
      <c r="A42" s="25">
        <v>1363</v>
      </c>
      <c r="B42" s="27">
        <v>2121012</v>
      </c>
      <c r="C42" s="18">
        <v>196088</v>
      </c>
      <c r="D42" s="28">
        <f t="shared" si="0"/>
        <v>10.816633348292603</v>
      </c>
      <c r="E42" s="4">
        <f t="shared" ref="E42:E48" si="6">B42/B41</f>
        <v>1.0746837655773795</v>
      </c>
      <c r="F42" s="4">
        <f t="shared" si="5"/>
        <v>1.0618809602460726</v>
      </c>
    </row>
    <row r="43" spans="1:6" ht="21.75" customHeight="1" thickBot="1" x14ac:dyDescent="0.5">
      <c r="A43" s="25">
        <v>1364</v>
      </c>
      <c r="B43" s="27">
        <v>2223397</v>
      </c>
      <c r="C43" s="18">
        <v>211149</v>
      </c>
      <c r="D43" s="28">
        <f t="shared" si="0"/>
        <v>10.529990670095525</v>
      </c>
      <c r="E43" s="4">
        <f t="shared" si="6"/>
        <v>1.0482717683822629</v>
      </c>
      <c r="F43" s="4">
        <f t="shared" si="5"/>
        <v>1.076807351801232</v>
      </c>
    </row>
    <row r="44" spans="1:6" ht="21.75" customHeight="1" thickBot="1" x14ac:dyDescent="0.5">
      <c r="A44" s="25">
        <v>1365</v>
      </c>
      <c r="B44" s="27">
        <v>1956514</v>
      </c>
      <c r="C44" s="18">
        <v>229553</v>
      </c>
      <c r="D44" s="28">
        <f t="shared" si="0"/>
        <v>8.5231471599151387</v>
      </c>
      <c r="E44" s="4">
        <f t="shared" si="6"/>
        <v>0.87996610591810642</v>
      </c>
      <c r="F44" s="4">
        <f t="shared" si="5"/>
        <v>1.0871611989637648</v>
      </c>
    </row>
    <row r="45" spans="1:6" ht="21.75" customHeight="1" thickBot="1" x14ac:dyDescent="0.5">
      <c r="A45" s="25">
        <v>1366</v>
      </c>
      <c r="B45" s="27">
        <v>2180340</v>
      </c>
      <c r="C45" s="18">
        <v>248871</v>
      </c>
      <c r="D45" s="28">
        <f t="shared" si="0"/>
        <v>8.7609243342936693</v>
      </c>
      <c r="E45" s="4">
        <f t="shared" si="6"/>
        <v>1.1144004080727252</v>
      </c>
      <c r="F45" s="4">
        <f t="shared" si="5"/>
        <v>1.0841548574838926</v>
      </c>
    </row>
    <row r="46" spans="1:6" ht="21.75" customHeight="1" thickBot="1" x14ac:dyDescent="0.5">
      <c r="A46" s="25">
        <v>1367</v>
      </c>
      <c r="B46" s="27">
        <v>2423974</v>
      </c>
      <c r="C46" s="18">
        <v>273819</v>
      </c>
      <c r="D46" s="28">
        <f t="shared" si="0"/>
        <v>8.8524682363166907</v>
      </c>
      <c r="E46" s="4">
        <f t="shared" si="6"/>
        <v>1.1117412880559914</v>
      </c>
      <c r="F46" s="4">
        <f t="shared" si="5"/>
        <v>1.1002447050881783</v>
      </c>
    </row>
    <row r="47" spans="1:6" ht="21.75" customHeight="1" thickBot="1" x14ac:dyDescent="0.5">
      <c r="A47" s="25">
        <v>1368</v>
      </c>
      <c r="B47" s="27">
        <v>2779138</v>
      </c>
      <c r="C47" s="18">
        <v>313638</v>
      </c>
      <c r="D47" s="28">
        <f t="shared" si="0"/>
        <v>8.8609734789789503</v>
      </c>
      <c r="E47" s="4">
        <f t="shared" si="6"/>
        <v>1.1465213735790896</v>
      </c>
      <c r="F47" s="4">
        <f t="shared" si="5"/>
        <v>1.1454208802164934</v>
      </c>
    </row>
    <row r="48" spans="1:6" ht="21.75" customHeight="1" thickBot="1" x14ac:dyDescent="0.5">
      <c r="A48" s="25">
        <v>1369</v>
      </c>
      <c r="B48" s="27">
        <v>2978457</v>
      </c>
      <c r="C48" s="18">
        <v>340870</v>
      </c>
      <c r="D48" s="28">
        <f t="shared" si="0"/>
        <v>8.7378091354475309</v>
      </c>
      <c r="E48" s="4">
        <f t="shared" si="6"/>
        <v>1.0717197202873696</v>
      </c>
      <c r="F48" s="4">
        <f t="shared" si="5"/>
        <v>1.0868262136603346</v>
      </c>
    </row>
    <row r="49" spans="1:6" ht="21.75" customHeight="1" thickBot="1" x14ac:dyDescent="0.6">
      <c r="A49" s="25" t="s">
        <v>76</v>
      </c>
      <c r="B49" s="69">
        <f>GEOMEAN(E40:E48)-1</f>
        <v>6.108811982494422E-2</v>
      </c>
      <c r="C49" s="69">
        <f>GEOMEAN(F40:F48)-1</f>
        <v>9.2474064716588478E-2</v>
      </c>
      <c r="D49" s="86" t="s">
        <v>87</v>
      </c>
      <c r="E49" s="4"/>
    </row>
    <row r="50" spans="1:6" ht="21.75" customHeight="1" x14ac:dyDescent="0.55000000000000004">
      <c r="A50" s="87"/>
      <c r="B50" s="87"/>
      <c r="C50" s="87"/>
      <c r="D50" s="87"/>
      <c r="E50" s="4"/>
    </row>
    <row r="51" spans="1:6" ht="21.75" customHeight="1" x14ac:dyDescent="0.55000000000000004">
      <c r="A51" s="87"/>
      <c r="B51" s="87"/>
      <c r="C51" s="87"/>
      <c r="D51" s="87"/>
      <c r="E51" s="4"/>
    </row>
    <row r="52" spans="1:6" ht="21.75" customHeight="1" x14ac:dyDescent="0.55000000000000004">
      <c r="A52" s="87"/>
      <c r="B52" s="87"/>
      <c r="C52" s="87"/>
      <c r="D52" s="87"/>
      <c r="E52" s="4"/>
    </row>
    <row r="53" spans="1:6" ht="21.75" customHeight="1" x14ac:dyDescent="0.55000000000000004">
      <c r="A53" s="87"/>
      <c r="B53" s="87"/>
      <c r="C53" s="87"/>
      <c r="D53" s="87"/>
      <c r="E53" s="4"/>
    </row>
    <row r="54" spans="1:6" ht="21.75" customHeight="1" x14ac:dyDescent="0.55000000000000004">
      <c r="A54" s="87"/>
      <c r="B54" s="87"/>
      <c r="C54" s="87"/>
      <c r="D54" s="87"/>
      <c r="E54" s="4"/>
    </row>
    <row r="55" spans="1:6" ht="24.75" thickBot="1" x14ac:dyDescent="0.5">
      <c r="A55" s="121" t="s">
        <v>100</v>
      </c>
      <c r="B55" s="121"/>
      <c r="C55" s="121"/>
      <c r="D55" s="121"/>
    </row>
    <row r="56" spans="1:6" ht="21.75" thickBot="1" x14ac:dyDescent="0.5">
      <c r="A56" s="33" t="s">
        <v>3</v>
      </c>
      <c r="B56" s="32" t="s">
        <v>38</v>
      </c>
      <c r="C56" s="32" t="s">
        <v>39</v>
      </c>
      <c r="D56" s="34" t="s">
        <v>59</v>
      </c>
    </row>
    <row r="57" spans="1:6" ht="21.75" customHeight="1" thickBot="1" x14ac:dyDescent="0.5">
      <c r="A57" s="25">
        <v>1370</v>
      </c>
      <c r="B57" s="27">
        <v>3318192</v>
      </c>
      <c r="C57" s="18">
        <v>365964</v>
      </c>
      <c r="D57" s="28">
        <f t="shared" si="0"/>
        <v>9.0669901957569596</v>
      </c>
      <c r="E57" s="4">
        <f>B57/B47</f>
        <v>1.1939644594834802</v>
      </c>
      <c r="F57" s="4">
        <f>C57/C47</f>
        <v>1.1668356512922542</v>
      </c>
    </row>
    <row r="58" spans="1:6" ht="21.75" customHeight="1" thickBot="1" x14ac:dyDescent="0.5">
      <c r="A58" s="25">
        <v>1371</v>
      </c>
      <c r="B58" s="27">
        <v>3579970</v>
      </c>
      <c r="C58" s="18">
        <v>410315</v>
      </c>
      <c r="D58" s="28">
        <f t="shared" si="0"/>
        <v>8.7249308458135815</v>
      </c>
      <c r="E58" s="4">
        <f>B58/B57</f>
        <v>1.0788917579211812</v>
      </c>
      <c r="F58" s="4">
        <f>C58/C57</f>
        <v>1.1211895159086687</v>
      </c>
    </row>
    <row r="59" spans="1:6" ht="21.75" customHeight="1" thickBot="1" x14ac:dyDescent="0.5">
      <c r="A59" s="25">
        <v>1372</v>
      </c>
      <c r="B59" s="27">
        <v>3894654</v>
      </c>
      <c r="C59" s="18">
        <v>473354</v>
      </c>
      <c r="D59" s="28">
        <f t="shared" si="0"/>
        <v>8.2277830122910132</v>
      </c>
      <c r="E59" s="4">
        <f>B59/B58</f>
        <v>1.0879012952622509</v>
      </c>
      <c r="F59" s="4">
        <f t="shared" ref="F59:F66" si="7">C59/C58</f>
        <v>1.1536356214128169</v>
      </c>
    </row>
    <row r="60" spans="1:6" ht="21.75" customHeight="1" thickBot="1" x14ac:dyDescent="0.5">
      <c r="A60" s="25">
        <v>1373</v>
      </c>
      <c r="B60" s="27">
        <v>4230725</v>
      </c>
      <c r="C60" s="18">
        <v>515367</v>
      </c>
      <c r="D60" s="28">
        <f t="shared" si="0"/>
        <v>8.2091499843800637</v>
      </c>
      <c r="E60" s="4">
        <f t="shared" ref="E60:E66" si="8">B60/B59</f>
        <v>1.0862903354187561</v>
      </c>
      <c r="F60" s="4">
        <f t="shared" si="7"/>
        <v>1.0887559838936609</v>
      </c>
    </row>
    <row r="61" spans="1:6" ht="21.75" customHeight="1" thickBot="1" x14ac:dyDescent="0.5">
      <c r="A61" s="25">
        <v>1374</v>
      </c>
      <c r="B61" s="27">
        <v>4819859</v>
      </c>
      <c r="C61" s="18">
        <v>554655</v>
      </c>
      <c r="D61" s="28">
        <f t="shared" si="0"/>
        <v>8.6898324183501447</v>
      </c>
      <c r="E61" s="4">
        <f t="shared" si="8"/>
        <v>1.1392513103546082</v>
      </c>
      <c r="F61" s="4">
        <f t="shared" si="7"/>
        <v>1.0762330533386888</v>
      </c>
    </row>
    <row r="62" spans="1:6" ht="21.75" customHeight="1" thickBot="1" x14ac:dyDescent="0.5">
      <c r="A62" s="25">
        <v>1375</v>
      </c>
      <c r="B62" s="27">
        <v>5100535</v>
      </c>
      <c r="C62" s="18">
        <v>588392</v>
      </c>
      <c r="D62" s="28">
        <f t="shared" si="0"/>
        <v>8.6686001849107406</v>
      </c>
      <c r="E62" s="4">
        <f t="shared" si="8"/>
        <v>1.0582332387731674</v>
      </c>
      <c r="F62" s="4">
        <f t="shared" si="7"/>
        <v>1.0608251976453831</v>
      </c>
    </row>
    <row r="63" spans="1:6" ht="21.75" customHeight="1" thickBot="1" x14ac:dyDescent="0.5">
      <c r="A63" s="25">
        <v>1376</v>
      </c>
      <c r="B63" s="27">
        <v>5625038</v>
      </c>
      <c r="C63" s="18">
        <v>617830</v>
      </c>
      <c r="D63" s="28">
        <f t="shared" si="0"/>
        <v>9.1045077124775418</v>
      </c>
      <c r="E63" s="4">
        <f t="shared" si="8"/>
        <v>1.1028329381133548</v>
      </c>
      <c r="F63" s="4">
        <f t="shared" si="7"/>
        <v>1.0500312716692273</v>
      </c>
    </row>
    <row r="64" spans="1:6" ht="21.75" customHeight="1" thickBot="1" x14ac:dyDescent="0.5">
      <c r="A64" s="25">
        <v>1377</v>
      </c>
      <c r="B64" s="27">
        <v>5849456</v>
      </c>
      <c r="C64" s="18">
        <v>653516</v>
      </c>
      <c r="D64" s="28">
        <f t="shared" si="0"/>
        <v>8.950746423959016</v>
      </c>
      <c r="E64" s="4">
        <f t="shared" si="8"/>
        <v>1.0398962638119067</v>
      </c>
      <c r="F64" s="4">
        <f t="shared" si="7"/>
        <v>1.0577602253046954</v>
      </c>
    </row>
    <row r="65" spans="1:6" ht="21.75" customHeight="1" thickBot="1" x14ac:dyDescent="0.5">
      <c r="A65" s="25">
        <v>1378</v>
      </c>
      <c r="B65" s="27">
        <v>5943708</v>
      </c>
      <c r="C65" s="18">
        <v>694321</v>
      </c>
      <c r="D65" s="28">
        <f t="shared" si="0"/>
        <v>8.5604612275878154</v>
      </c>
      <c r="E65" s="4">
        <f t="shared" si="8"/>
        <v>1.0161129513582117</v>
      </c>
      <c r="F65" s="4">
        <f t="shared" si="7"/>
        <v>1.0624391751693913</v>
      </c>
    </row>
    <row r="66" spans="1:6" ht="21.75" customHeight="1" thickBot="1" x14ac:dyDescent="0.5">
      <c r="A66" s="25">
        <v>1379</v>
      </c>
      <c r="B66" s="27">
        <v>6059167</v>
      </c>
      <c r="C66" s="18">
        <v>726336</v>
      </c>
      <c r="D66" s="28">
        <f t="shared" si="0"/>
        <v>8.342099248832497</v>
      </c>
      <c r="E66" s="4">
        <f t="shared" si="8"/>
        <v>1.019425415918817</v>
      </c>
      <c r="F66" s="4">
        <f t="shared" si="7"/>
        <v>1.0461097964774217</v>
      </c>
    </row>
    <row r="67" spans="1:6" ht="21.75" customHeight="1" thickBot="1" x14ac:dyDescent="0.6">
      <c r="A67" s="25" t="s">
        <v>76</v>
      </c>
      <c r="B67" s="69">
        <f>GEOMEAN(E58:E66)-1</f>
        <v>6.9194764266925946E-2</v>
      </c>
      <c r="C67" s="69">
        <f>GEOMEAN(F58:F66)-1</f>
        <v>7.9139748335350646E-2</v>
      </c>
      <c r="D67" s="86" t="s">
        <v>87</v>
      </c>
      <c r="E67" s="4"/>
    </row>
    <row r="68" spans="1:6" ht="21.75" customHeight="1" x14ac:dyDescent="0.55000000000000004">
      <c r="A68" s="87"/>
      <c r="B68" s="87"/>
      <c r="C68" s="87"/>
      <c r="D68" s="87"/>
      <c r="E68" s="4"/>
    </row>
    <row r="69" spans="1:6" ht="21.75" customHeight="1" x14ac:dyDescent="0.55000000000000004">
      <c r="A69" s="87"/>
      <c r="B69" s="87"/>
      <c r="C69" s="87"/>
      <c r="D69" s="87"/>
      <c r="E69" s="4"/>
    </row>
    <row r="70" spans="1:6" ht="21.75" customHeight="1" x14ac:dyDescent="0.55000000000000004">
      <c r="A70" s="87"/>
      <c r="B70" s="87"/>
      <c r="C70" s="87"/>
      <c r="D70" s="87"/>
      <c r="E70" s="4"/>
    </row>
    <row r="71" spans="1:6" ht="21.75" customHeight="1" x14ac:dyDescent="0.55000000000000004">
      <c r="A71" s="87"/>
      <c r="B71" s="87"/>
      <c r="C71" s="87"/>
      <c r="D71" s="87"/>
      <c r="E71" s="4"/>
    </row>
    <row r="72" spans="1:6" ht="21.75" customHeight="1" x14ac:dyDescent="0.55000000000000004">
      <c r="A72" s="87"/>
      <c r="B72" s="87"/>
      <c r="C72" s="87"/>
      <c r="D72" s="87"/>
      <c r="E72" s="4"/>
    </row>
    <row r="73" spans="1:6" ht="24.75" thickBot="1" x14ac:dyDescent="0.5">
      <c r="A73" s="121" t="s">
        <v>101</v>
      </c>
      <c r="B73" s="121"/>
      <c r="C73" s="121"/>
      <c r="D73" s="121"/>
    </row>
    <row r="74" spans="1:6" ht="21.75" thickBot="1" x14ac:dyDescent="0.5">
      <c r="A74" s="33" t="s">
        <v>3</v>
      </c>
      <c r="B74" s="32" t="s">
        <v>38</v>
      </c>
      <c r="C74" s="32" t="s">
        <v>39</v>
      </c>
      <c r="D74" s="34" t="s">
        <v>59</v>
      </c>
    </row>
    <row r="75" spans="1:6" ht="21.75" customHeight="1" thickBot="1" x14ac:dyDescent="0.5">
      <c r="A75" s="25">
        <v>1380</v>
      </c>
      <c r="B75" s="27">
        <v>6357913</v>
      </c>
      <c r="C75" s="18">
        <v>774794</v>
      </c>
      <c r="D75" s="28">
        <f t="shared" si="0"/>
        <v>8.2059399014447703</v>
      </c>
      <c r="E75" s="4">
        <f>B75/B65</f>
        <v>1.06968797928835</v>
      </c>
      <c r="F75" s="4">
        <f>C75/C65</f>
        <v>1.1159017226902255</v>
      </c>
    </row>
    <row r="76" spans="1:6" ht="21.75" customHeight="1" thickBot="1" x14ac:dyDescent="0.5">
      <c r="A76" s="25">
        <v>1381</v>
      </c>
      <c r="B76" s="27">
        <v>6578249</v>
      </c>
      <c r="C76" s="18">
        <v>835474</v>
      </c>
      <c r="D76" s="28">
        <f t="shared" si="0"/>
        <v>7.8736729090312805</v>
      </c>
      <c r="E76" s="4">
        <f>B76/B75</f>
        <v>1.0346553971405397</v>
      </c>
      <c r="F76" s="4">
        <f>C76/C75</f>
        <v>1.0783175915146477</v>
      </c>
    </row>
    <row r="77" spans="1:6" ht="21.75" customHeight="1" thickBot="1" x14ac:dyDescent="0.5">
      <c r="A77" s="25">
        <v>1382</v>
      </c>
      <c r="B77" s="27">
        <v>6888154</v>
      </c>
      <c r="C77" s="18">
        <v>917569</v>
      </c>
      <c r="D77" s="28">
        <f t="shared" si="0"/>
        <v>7.5069602395024244</v>
      </c>
      <c r="E77" s="4">
        <f>B77/B76</f>
        <v>1.0471105608802587</v>
      </c>
      <c r="F77" s="4">
        <f t="shared" ref="F77:F84" si="9">C77/C76</f>
        <v>1.0982615856388109</v>
      </c>
    </row>
    <row r="78" spans="1:6" ht="21.75" customHeight="1" thickBot="1" x14ac:dyDescent="0.5">
      <c r="A78" s="25">
        <v>1383</v>
      </c>
      <c r="B78" s="29">
        <v>7161867</v>
      </c>
      <c r="C78" s="18">
        <v>957053</v>
      </c>
      <c r="D78" s="28">
        <f t="shared" si="0"/>
        <v>7.4832501439314232</v>
      </c>
      <c r="E78" s="4">
        <f t="shared" ref="E78:E84" si="10">B78/B77</f>
        <v>1.0397367712742775</v>
      </c>
      <c r="F78" s="4">
        <f t="shared" si="9"/>
        <v>1.043031096299025</v>
      </c>
    </row>
    <row r="79" spans="1:6" ht="21.75" customHeight="1" thickBot="1" x14ac:dyDescent="0.5">
      <c r="A79" s="25">
        <v>1384</v>
      </c>
      <c r="B79" s="29">
        <v>7474726</v>
      </c>
      <c r="C79" s="16">
        <v>1058853</v>
      </c>
      <c r="D79" s="28">
        <f t="shared" si="0"/>
        <v>7.059266961514016</v>
      </c>
      <c r="E79" s="4">
        <f t="shared" si="10"/>
        <v>1.0436840002753471</v>
      </c>
      <c r="F79" s="4">
        <f t="shared" si="9"/>
        <v>1.1063681948648612</v>
      </c>
    </row>
    <row r="80" spans="1:6" ht="21.75" customHeight="1" thickBot="1" x14ac:dyDescent="0.5">
      <c r="A80" s="25">
        <v>1385</v>
      </c>
      <c r="B80" s="29">
        <v>7512024</v>
      </c>
      <c r="C80" s="16">
        <v>1144582</v>
      </c>
      <c r="D80" s="28">
        <f t="shared" si="0"/>
        <v>6.5631156177539047</v>
      </c>
      <c r="E80" s="4">
        <f t="shared" si="10"/>
        <v>1.0049898819033634</v>
      </c>
      <c r="F80" s="4">
        <f t="shared" si="9"/>
        <v>1.0809640242791021</v>
      </c>
    </row>
    <row r="81" spans="1:6" ht="21.75" customHeight="1" thickBot="1" x14ac:dyDescent="0.5">
      <c r="A81" s="25">
        <v>1386</v>
      </c>
      <c r="B81" s="29">
        <v>8442492</v>
      </c>
      <c r="C81" s="16">
        <v>1247091</v>
      </c>
      <c r="D81" s="28">
        <f t="shared" si="0"/>
        <v>6.7697481579130949</v>
      </c>
      <c r="E81" s="4">
        <f t="shared" si="10"/>
        <v>1.123863821521337</v>
      </c>
      <c r="F81" s="4">
        <f t="shared" si="9"/>
        <v>1.089560206258704</v>
      </c>
    </row>
    <row r="82" spans="1:6" ht="21.75" customHeight="1" thickBot="1" x14ac:dyDescent="0.5">
      <c r="A82" s="25">
        <v>1387</v>
      </c>
      <c r="B82" s="29">
        <v>9152243</v>
      </c>
      <c r="C82" s="16">
        <v>1340467</v>
      </c>
      <c r="D82" s="28">
        <f t="shared" si="0"/>
        <v>6.8276526016679258</v>
      </c>
      <c r="E82" s="4">
        <f t="shared" si="10"/>
        <v>1.0840688981405016</v>
      </c>
      <c r="F82" s="4">
        <f t="shared" si="9"/>
        <v>1.074875049214532</v>
      </c>
    </row>
    <row r="83" spans="1:6" ht="21.75" customHeight="1" thickBot="1" x14ac:dyDescent="0.5">
      <c r="A83" s="25">
        <v>1388</v>
      </c>
      <c r="B83" s="29">
        <v>9917542</v>
      </c>
      <c r="C83" s="16">
        <v>1455166</v>
      </c>
      <c r="D83" s="28">
        <f t="shared" si="0"/>
        <v>6.8154025039067712</v>
      </c>
      <c r="E83" s="4">
        <f t="shared" si="10"/>
        <v>1.083618736958798</v>
      </c>
      <c r="F83" s="4">
        <f t="shared" si="9"/>
        <v>1.0855664481109941</v>
      </c>
    </row>
    <row r="84" spans="1:6" ht="21.75" customHeight="1" thickBot="1" x14ac:dyDescent="0.5">
      <c r="A84" s="25">
        <v>1389</v>
      </c>
      <c r="B84" s="29">
        <v>10573705</v>
      </c>
      <c r="C84" s="16">
        <v>1552096</v>
      </c>
      <c r="D84" s="28">
        <f t="shared" si="0"/>
        <v>6.81253285879224</v>
      </c>
      <c r="E84" s="4">
        <f t="shared" si="10"/>
        <v>1.0661618574441127</v>
      </c>
      <c r="F84" s="4">
        <f t="shared" si="9"/>
        <v>1.066610957100427</v>
      </c>
    </row>
    <row r="85" spans="1:6" ht="21.75" customHeight="1" thickBot="1" x14ac:dyDescent="0.6">
      <c r="A85" s="25" t="s">
        <v>76</v>
      </c>
      <c r="B85" s="69">
        <f>GEOMEAN(E76:E84)-1</f>
        <v>5.8146611225873501E-2</v>
      </c>
      <c r="C85" s="69">
        <f>GEOMEAN(F76:F84)-1</f>
        <v>8.0253829428486245E-2</v>
      </c>
      <c r="D85" s="86" t="s">
        <v>87</v>
      </c>
      <c r="E85" s="4"/>
    </row>
    <row r="86" spans="1:6" ht="21.75" customHeight="1" x14ac:dyDescent="0.55000000000000004">
      <c r="A86" s="87"/>
      <c r="B86" s="87"/>
      <c r="C86" s="87"/>
      <c r="D86" s="87"/>
      <c r="E86" s="4"/>
    </row>
    <row r="87" spans="1:6" ht="21.75" customHeight="1" x14ac:dyDescent="0.55000000000000004">
      <c r="A87" s="87"/>
      <c r="B87" s="87"/>
      <c r="C87" s="87"/>
      <c r="D87" s="87"/>
      <c r="E87" s="4"/>
    </row>
    <row r="88" spans="1:6" ht="21.75" customHeight="1" x14ac:dyDescent="0.55000000000000004">
      <c r="A88" s="87"/>
      <c r="B88" s="87"/>
      <c r="C88" s="87"/>
      <c r="D88" s="87"/>
      <c r="E88" s="4"/>
    </row>
    <row r="89" spans="1:6" ht="21.75" customHeight="1" x14ac:dyDescent="0.55000000000000004">
      <c r="A89" s="87"/>
      <c r="B89" s="87"/>
      <c r="C89" s="87"/>
      <c r="D89" s="87"/>
      <c r="E89" s="4"/>
    </row>
    <row r="90" spans="1:6" ht="21.75" customHeight="1" x14ac:dyDescent="0.55000000000000004">
      <c r="A90" s="87"/>
      <c r="B90" s="87"/>
      <c r="C90" s="87"/>
      <c r="D90" s="87"/>
      <c r="E90" s="4"/>
    </row>
    <row r="91" spans="1:6" ht="24.75" thickBot="1" x14ac:dyDescent="0.5">
      <c r="A91" s="121" t="s">
        <v>145</v>
      </c>
      <c r="B91" s="121"/>
      <c r="C91" s="121"/>
      <c r="D91" s="121"/>
    </row>
    <row r="92" spans="1:6" ht="21.75" thickBot="1" x14ac:dyDescent="0.5">
      <c r="A92" s="33" t="s">
        <v>3</v>
      </c>
      <c r="B92" s="32" t="s">
        <v>38</v>
      </c>
      <c r="C92" s="32" t="s">
        <v>39</v>
      </c>
      <c r="D92" s="34" t="s">
        <v>59</v>
      </c>
    </row>
    <row r="93" spans="1:6" ht="21.75" customHeight="1" thickBot="1" x14ac:dyDescent="0.5">
      <c r="A93" s="25">
        <v>1390</v>
      </c>
      <c r="B93" s="29">
        <v>11497089</v>
      </c>
      <c r="C93" s="16">
        <v>1726457</v>
      </c>
      <c r="D93" s="28">
        <f>B93/C93</f>
        <v>6.65935438878582</v>
      </c>
      <c r="E93" s="4">
        <f>B93/B83</f>
        <v>1.1592679920085036</v>
      </c>
      <c r="F93" s="4">
        <f>C93/C83</f>
        <v>1.1864330255104916</v>
      </c>
    </row>
    <row r="94" spans="1:6" ht="21.75" customHeight="1" thickBot="1" x14ac:dyDescent="0.5">
      <c r="A94" s="25">
        <v>1391</v>
      </c>
      <c r="B94" s="29">
        <v>12286683</v>
      </c>
      <c r="C94" s="16">
        <v>1883142</v>
      </c>
      <c r="D94" s="28">
        <f t="shared" ref="D94:D105" si="11">B94/C94</f>
        <v>6.5245653275217697</v>
      </c>
      <c r="E94" s="4">
        <f>B94/B93</f>
        <v>1.0686777322503114</v>
      </c>
      <c r="F94" s="4">
        <f>C94/C93</f>
        <v>1.0907552287719879</v>
      </c>
    </row>
    <row r="95" spans="1:6" ht="21.75" customHeight="1" thickBot="1" x14ac:dyDescent="0.5">
      <c r="A95" s="25">
        <v>1392</v>
      </c>
      <c r="B95" s="29">
        <v>12808047</v>
      </c>
      <c r="C95" s="16">
        <v>2013984</v>
      </c>
      <c r="D95" s="28">
        <f t="shared" si="11"/>
        <v>6.3595574741408072</v>
      </c>
      <c r="E95" s="4">
        <f>B95/B94</f>
        <v>1.0424332588380445</v>
      </c>
      <c r="F95" s="4">
        <f t="shared" ref="F95:F102" si="12">C95/C94</f>
        <v>1.0694806870644911</v>
      </c>
    </row>
    <row r="96" spans="1:6" ht="21.75" customHeight="1" thickBot="1" x14ac:dyDescent="0.5">
      <c r="A96" s="25">
        <v>1393</v>
      </c>
      <c r="B96" s="29">
        <v>13344498</v>
      </c>
      <c r="C96" s="16">
        <v>2179572</v>
      </c>
      <c r="D96" s="28">
        <f t="shared" si="11"/>
        <v>6.1225313960722563</v>
      </c>
      <c r="E96" s="4">
        <f t="shared" ref="E96:E103" si="13">B96/B95</f>
        <v>1.0418839031430787</v>
      </c>
      <c r="F96" s="4">
        <f t="shared" si="12"/>
        <v>1.0822191238857906</v>
      </c>
    </row>
    <row r="97" spans="1:6" ht="21.75" customHeight="1" thickBot="1" x14ac:dyDescent="0.5">
      <c r="A97" s="25">
        <v>1394</v>
      </c>
      <c r="B97" s="29">
        <v>13711726</v>
      </c>
      <c r="C97" s="16">
        <v>2350088</v>
      </c>
      <c r="D97" s="28">
        <f t="shared" si="11"/>
        <v>5.8345585356803662</v>
      </c>
      <c r="E97" s="4">
        <f t="shared" si="13"/>
        <v>1.02751905691769</v>
      </c>
      <c r="F97" s="4">
        <f t="shared" si="12"/>
        <v>1.0782337082693298</v>
      </c>
    </row>
    <row r="98" spans="1:6" ht="21.75" customHeight="1" thickBot="1" x14ac:dyDescent="0.5">
      <c r="A98" s="25">
        <v>1395</v>
      </c>
      <c r="B98" s="29">
        <v>13779620</v>
      </c>
      <c r="C98" s="16">
        <v>2526372</v>
      </c>
      <c r="D98" s="28">
        <f t="shared" si="11"/>
        <v>5.4543115582344956</v>
      </c>
      <c r="E98" s="4">
        <f t="shared" si="13"/>
        <v>1.0049515283488015</v>
      </c>
      <c r="F98" s="4">
        <f t="shared" si="12"/>
        <v>1.0750116591378707</v>
      </c>
    </row>
    <row r="99" spans="1:6" ht="21.75" customHeight="1" thickBot="1" x14ac:dyDescent="0.5">
      <c r="A99" s="25">
        <v>1396</v>
      </c>
      <c r="B99" s="29">
        <v>13982954</v>
      </c>
      <c r="C99" s="16">
        <v>2716610</v>
      </c>
      <c r="D99" s="28">
        <f t="shared" si="11"/>
        <v>5.1472069969557648</v>
      </c>
      <c r="E99" s="4">
        <f t="shared" si="13"/>
        <v>1.0147561398645246</v>
      </c>
      <c r="F99" s="4">
        <f t="shared" si="12"/>
        <v>1.0753008662223933</v>
      </c>
    </row>
    <row r="100" spans="1:6" ht="21.75" customHeight="1" thickBot="1" x14ac:dyDescent="0.5">
      <c r="A100" s="25">
        <v>1397</v>
      </c>
      <c r="B100" s="29">
        <v>14029193</v>
      </c>
      <c r="C100" s="16">
        <v>2929653</v>
      </c>
      <c r="D100" s="28">
        <f t="shared" si="11"/>
        <v>4.788687602251871</v>
      </c>
      <c r="E100" s="4">
        <f t="shared" si="13"/>
        <v>1.0033068119940893</v>
      </c>
      <c r="F100" s="4">
        <f t="shared" si="12"/>
        <v>1.0784223720003976</v>
      </c>
    </row>
    <row r="101" spans="1:6" ht="21.75" customHeight="1" thickBot="1" x14ac:dyDescent="0.5">
      <c r="A101" s="25">
        <v>1398</v>
      </c>
      <c r="B101" s="29">
        <v>14373260</v>
      </c>
      <c r="C101" s="16">
        <v>3129148</v>
      </c>
      <c r="D101" s="28">
        <f t="shared" si="11"/>
        <v>4.5933461760197982</v>
      </c>
      <c r="E101" s="4">
        <f t="shared" si="13"/>
        <v>1.024525074250529</v>
      </c>
      <c r="F101" s="4">
        <f t="shared" si="12"/>
        <v>1.0680950952211747</v>
      </c>
    </row>
    <row r="102" spans="1:6" ht="21.75" customHeight="1" thickBot="1" x14ac:dyDescent="0.5">
      <c r="A102" s="25">
        <v>1399</v>
      </c>
      <c r="B102" s="29">
        <v>14584801</v>
      </c>
      <c r="C102" s="16">
        <v>3309720</v>
      </c>
      <c r="D102" s="28">
        <f t="shared" si="11"/>
        <v>4.4066570586031446</v>
      </c>
      <c r="E102" s="4">
        <f t="shared" si="13"/>
        <v>1.0147176771310058</v>
      </c>
      <c r="F102" s="4">
        <f t="shared" si="12"/>
        <v>1.0577064427761167</v>
      </c>
    </row>
    <row r="103" spans="1:6" ht="21.75" customHeight="1" thickBot="1" x14ac:dyDescent="0.5">
      <c r="A103" s="25">
        <v>1400</v>
      </c>
      <c r="B103" s="29">
        <v>15130015</v>
      </c>
      <c r="C103" s="16">
        <v>3588374</v>
      </c>
      <c r="D103" s="28">
        <f t="shared" si="11"/>
        <v>4.2163985693798915</v>
      </c>
      <c r="E103" s="4">
        <f t="shared" si="13"/>
        <v>1.0373823406983749</v>
      </c>
      <c r="F103" s="4">
        <f>C103/C102</f>
        <v>1.0841926205237906</v>
      </c>
    </row>
    <row r="104" spans="1:6" ht="21.75" customHeight="1" thickBot="1" x14ac:dyDescent="0.5">
      <c r="A104" s="36">
        <v>1401</v>
      </c>
      <c r="B104" s="29">
        <v>15557137</v>
      </c>
      <c r="C104" s="16">
        <v>3879540</v>
      </c>
      <c r="D104" s="28">
        <f t="shared" si="11"/>
        <v>4.0100468096733115</v>
      </c>
      <c r="E104" s="4">
        <f>B104/B103</f>
        <v>1.0282301108095397</v>
      </c>
      <c r="F104" s="4">
        <f>C104/C103</f>
        <v>1.0811414863668056</v>
      </c>
    </row>
    <row r="105" spans="1:6" ht="21.75" customHeight="1" thickBot="1" x14ac:dyDescent="0.5">
      <c r="A105" s="36">
        <v>1402</v>
      </c>
      <c r="B105" s="29">
        <v>16305132</v>
      </c>
      <c r="C105" s="16">
        <v>4150888</v>
      </c>
      <c r="D105" s="28">
        <f t="shared" si="11"/>
        <v>3.9281069496454735</v>
      </c>
      <c r="E105" s="4">
        <f>B105/B104</f>
        <v>1.048080504786967</v>
      </c>
      <c r="F105" s="4">
        <f>C105/C104</f>
        <v>1.0699433437984915</v>
      </c>
    </row>
    <row r="106" spans="1:6" ht="21.75" customHeight="1" thickBot="1" x14ac:dyDescent="0.6">
      <c r="A106" s="25" t="s">
        <v>76</v>
      </c>
      <c r="B106" s="69">
        <f>GEOMEAN(E93:E105)-1</f>
        <v>3.8984937728328228E-2</v>
      </c>
      <c r="C106" s="69">
        <f>GEOMEAN(F93:F105)-1</f>
        <v>8.3970779470037726E-2</v>
      </c>
      <c r="D106" s="86" t="s">
        <v>87</v>
      </c>
      <c r="E106" s="4"/>
    </row>
    <row r="107" spans="1:6" ht="21.75" customHeight="1" x14ac:dyDescent="0.45"/>
    <row r="108" spans="1:6" ht="21.75" customHeight="1" x14ac:dyDescent="0.45"/>
    <row r="109" spans="1:6" ht="21.75" customHeight="1" x14ac:dyDescent="0.45"/>
    <row r="110" spans="1:6" ht="21.75" customHeight="1" x14ac:dyDescent="0.45"/>
    <row r="111" spans="1:6" ht="21.75" customHeight="1" x14ac:dyDescent="0.45"/>
    <row r="119" spans="3:3" x14ac:dyDescent="0.45">
      <c r="C119" s="1">
        <v>19924</v>
      </c>
    </row>
    <row r="120" spans="3:3" x14ac:dyDescent="0.45">
      <c r="C120" s="1">
        <v>4047584</v>
      </c>
    </row>
    <row r="121" spans="3:3" x14ac:dyDescent="0.45">
      <c r="C121" s="1">
        <f>C119+C120</f>
        <v>4067508</v>
      </c>
    </row>
  </sheetData>
  <mergeCells count="6">
    <mergeCell ref="A91:D91"/>
    <mergeCell ref="A1:D1"/>
    <mergeCell ref="A19:D19"/>
    <mergeCell ref="A37:D37"/>
    <mergeCell ref="A55:D55"/>
    <mergeCell ref="A73:D73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6" max="3" man="1"/>
    <brk id="72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D78"/>
  <sheetViews>
    <sheetView rightToLeft="1" view="pageBreakPreview" topLeftCell="A51" zoomScale="106" zoomScaleNormal="100" zoomScaleSheetLayoutView="106" workbookViewId="0">
      <selection activeCell="N21" sqref="N21"/>
    </sheetView>
  </sheetViews>
  <sheetFormatPr defaultRowHeight="18.75" x14ac:dyDescent="0.45"/>
  <cols>
    <col min="1" max="1" width="15.140625" style="1" customWidth="1"/>
    <col min="2" max="2" width="17.28515625" style="1" customWidth="1"/>
    <col min="3" max="3" width="18" style="1" customWidth="1"/>
    <col min="4" max="4" width="18.28515625" style="1" customWidth="1"/>
    <col min="5" max="16384" width="9.140625" style="1"/>
  </cols>
  <sheetData>
    <row r="1" spans="1:4" ht="21.75" thickBot="1" x14ac:dyDescent="0.6">
      <c r="A1" s="122" t="s">
        <v>146</v>
      </c>
      <c r="B1" s="122"/>
      <c r="C1" s="122"/>
      <c r="D1" s="122"/>
    </row>
    <row r="2" spans="1:4" ht="21.75" thickBot="1" x14ac:dyDescent="0.5">
      <c r="A2" s="33" t="s">
        <v>3</v>
      </c>
      <c r="B2" s="32" t="s">
        <v>38</v>
      </c>
      <c r="C2" s="32" t="s">
        <v>39</v>
      </c>
      <c r="D2" s="34" t="s">
        <v>59</v>
      </c>
    </row>
    <row r="3" spans="1:4" ht="19.5" thickBot="1" x14ac:dyDescent="0.5">
      <c r="A3" s="25">
        <v>1340</v>
      </c>
      <c r="B3" s="27">
        <v>306130</v>
      </c>
      <c r="C3" s="18">
        <v>12111</v>
      </c>
      <c r="D3" s="28">
        <f>B3/C3</f>
        <v>25.277020890099909</v>
      </c>
    </row>
    <row r="4" spans="1:4" ht="19.5" thickBot="1" x14ac:dyDescent="0.5">
      <c r="A4" s="25">
        <v>1341</v>
      </c>
      <c r="B4" s="27">
        <v>309596</v>
      </c>
      <c r="C4" s="18">
        <v>14107</v>
      </c>
      <c r="D4" s="28">
        <f t="shared" ref="D4:D52" si="0">B4/C4</f>
        <v>21.946267810306939</v>
      </c>
    </row>
    <row r="5" spans="1:4" ht="19.5" thickBot="1" x14ac:dyDescent="0.5">
      <c r="A5" s="25">
        <v>1342</v>
      </c>
      <c r="B5" s="27">
        <v>312614</v>
      </c>
      <c r="C5" s="18">
        <v>18432</v>
      </c>
      <c r="D5" s="28">
        <f t="shared" si="0"/>
        <v>16.960394965277779</v>
      </c>
    </row>
    <row r="6" spans="1:4" ht="19.5" thickBot="1" x14ac:dyDescent="0.5">
      <c r="A6" s="25">
        <v>1343</v>
      </c>
      <c r="B6" s="27">
        <v>329026</v>
      </c>
      <c r="C6" s="18">
        <v>20599</v>
      </c>
      <c r="D6" s="28">
        <f t="shared" si="0"/>
        <v>15.972911306374096</v>
      </c>
    </row>
    <row r="7" spans="1:4" ht="19.5" thickBot="1" x14ac:dyDescent="0.5">
      <c r="A7" s="25">
        <v>1344</v>
      </c>
      <c r="B7" s="27">
        <v>394813</v>
      </c>
      <c r="C7" s="18">
        <v>23913</v>
      </c>
      <c r="D7" s="28">
        <f t="shared" si="0"/>
        <v>16.510391837076067</v>
      </c>
    </row>
    <row r="8" spans="1:4" ht="19.5" thickBot="1" x14ac:dyDescent="0.5">
      <c r="A8" s="25">
        <v>1345</v>
      </c>
      <c r="B8" s="27">
        <v>451578</v>
      </c>
      <c r="C8" s="18">
        <v>26900</v>
      </c>
      <c r="D8" s="28">
        <f t="shared" si="0"/>
        <v>16.787286245353158</v>
      </c>
    </row>
    <row r="9" spans="1:4" ht="19.5" thickBot="1" x14ac:dyDescent="0.5">
      <c r="A9" s="25">
        <v>1346</v>
      </c>
      <c r="B9" s="27">
        <v>539862</v>
      </c>
      <c r="C9" s="18">
        <v>27838</v>
      </c>
      <c r="D9" s="28">
        <f t="shared" si="0"/>
        <v>19.392988002011638</v>
      </c>
    </row>
    <row r="10" spans="1:4" ht="19.5" thickBot="1" x14ac:dyDescent="0.5">
      <c r="A10" s="25">
        <v>1347</v>
      </c>
      <c r="B10" s="27">
        <v>627017</v>
      </c>
      <c r="C10" s="18">
        <v>31256</v>
      </c>
      <c r="D10" s="28">
        <f t="shared" si="0"/>
        <v>20.060692347069363</v>
      </c>
    </row>
    <row r="11" spans="1:4" ht="19.5" thickBot="1" x14ac:dyDescent="0.5">
      <c r="A11" s="25">
        <v>1348</v>
      </c>
      <c r="B11" s="27">
        <v>683496</v>
      </c>
      <c r="C11" s="18">
        <v>33850</v>
      </c>
      <c r="D11" s="28">
        <f t="shared" si="0"/>
        <v>20.191905465288034</v>
      </c>
    </row>
    <row r="12" spans="1:4" ht="19.5" thickBot="1" x14ac:dyDescent="0.5">
      <c r="A12" s="25">
        <v>1349</v>
      </c>
      <c r="B12" s="27">
        <v>732017</v>
      </c>
      <c r="C12" s="18">
        <v>37483</v>
      </c>
      <c r="D12" s="28">
        <f t="shared" si="0"/>
        <v>19.529306619000614</v>
      </c>
    </row>
    <row r="13" spans="1:4" ht="19.5" thickBot="1" x14ac:dyDescent="0.5">
      <c r="A13" s="25">
        <v>1350</v>
      </c>
      <c r="B13" s="27">
        <v>833584</v>
      </c>
      <c r="C13" s="18">
        <v>41032</v>
      </c>
      <c r="D13" s="28">
        <f t="shared" si="0"/>
        <v>20.315461103528953</v>
      </c>
    </row>
    <row r="14" spans="1:4" ht="19.5" thickBot="1" x14ac:dyDescent="0.5">
      <c r="A14" s="25">
        <v>1351</v>
      </c>
      <c r="B14" s="27">
        <v>1001740</v>
      </c>
      <c r="C14" s="18">
        <v>44036</v>
      </c>
      <c r="D14" s="28">
        <f t="shared" si="0"/>
        <v>22.748206013261878</v>
      </c>
    </row>
    <row r="15" spans="1:4" ht="19.5" thickBot="1" x14ac:dyDescent="0.5">
      <c r="A15" s="25">
        <v>1352</v>
      </c>
      <c r="B15" s="27">
        <v>1122911</v>
      </c>
      <c r="C15" s="18">
        <v>49675</v>
      </c>
      <c r="D15" s="28">
        <f t="shared" si="0"/>
        <v>22.60515349773528</v>
      </c>
    </row>
    <row r="16" spans="1:4" ht="19.5" thickBot="1" x14ac:dyDescent="0.5">
      <c r="A16" s="25">
        <v>1353</v>
      </c>
      <c r="B16" s="27">
        <v>1289791</v>
      </c>
      <c r="C16" s="18">
        <v>53892</v>
      </c>
      <c r="D16" s="28">
        <f t="shared" si="0"/>
        <v>23.932884287092705</v>
      </c>
    </row>
    <row r="17" spans="1:4" ht="19.5" thickBot="1" x14ac:dyDescent="0.5">
      <c r="A17" s="25">
        <v>1354</v>
      </c>
      <c r="B17" s="27">
        <v>1520951</v>
      </c>
      <c r="C17" s="18">
        <v>61201</v>
      </c>
      <c r="D17" s="28">
        <f t="shared" si="0"/>
        <v>24.851734448783517</v>
      </c>
    </row>
    <row r="18" spans="1:4" ht="19.5" thickBot="1" x14ac:dyDescent="0.5">
      <c r="A18" s="25">
        <v>1355</v>
      </c>
      <c r="B18" s="27">
        <v>1688310</v>
      </c>
      <c r="C18" s="18">
        <v>69644</v>
      </c>
      <c r="D18" s="28">
        <f t="shared" si="0"/>
        <v>24.242002182528285</v>
      </c>
    </row>
    <row r="19" spans="1:4" ht="19.5" thickBot="1" x14ac:dyDescent="0.5">
      <c r="A19" s="25">
        <v>1356</v>
      </c>
      <c r="B19" s="27">
        <v>1765526</v>
      </c>
      <c r="C19" s="18">
        <v>79372</v>
      </c>
      <c r="D19" s="28">
        <f t="shared" si="0"/>
        <v>22.243687950410724</v>
      </c>
    </row>
    <row r="20" spans="1:4" ht="19.5" thickBot="1" x14ac:dyDescent="0.5">
      <c r="A20" s="25">
        <v>1357</v>
      </c>
      <c r="B20" s="27">
        <v>1811736</v>
      </c>
      <c r="C20" s="18">
        <v>89104</v>
      </c>
      <c r="D20" s="28">
        <f t="shared" si="0"/>
        <v>20.332824564553778</v>
      </c>
    </row>
    <row r="21" spans="1:4" ht="19.5" thickBot="1" x14ac:dyDescent="0.5">
      <c r="A21" s="25">
        <v>1358</v>
      </c>
      <c r="B21" s="27">
        <v>1697478</v>
      </c>
      <c r="C21" s="18">
        <v>100903</v>
      </c>
      <c r="D21" s="28">
        <f t="shared" si="0"/>
        <v>16.822869488518677</v>
      </c>
    </row>
    <row r="22" spans="1:4" ht="19.5" thickBot="1" x14ac:dyDescent="0.5">
      <c r="A22" s="25">
        <v>1359</v>
      </c>
      <c r="B22" s="27">
        <v>1727574</v>
      </c>
      <c r="C22" s="18">
        <v>125278</v>
      </c>
      <c r="D22" s="28">
        <f t="shared" si="0"/>
        <v>13.789923210779227</v>
      </c>
    </row>
    <row r="23" spans="1:4" ht="19.5" thickBot="1" x14ac:dyDescent="0.5">
      <c r="A23" s="25">
        <v>1360</v>
      </c>
      <c r="B23" s="27">
        <v>1746740</v>
      </c>
      <c r="C23" s="18">
        <v>153776</v>
      </c>
      <c r="D23" s="28">
        <f t="shared" si="0"/>
        <v>11.358989699302882</v>
      </c>
    </row>
    <row r="24" spans="1:4" ht="19.5" thickBot="1" x14ac:dyDescent="0.5">
      <c r="A24" s="25">
        <v>1361</v>
      </c>
      <c r="B24" s="27">
        <v>1758319</v>
      </c>
      <c r="C24" s="18">
        <v>171590</v>
      </c>
      <c r="D24" s="28">
        <f t="shared" si="0"/>
        <v>10.24721137595431</v>
      </c>
    </row>
    <row r="25" spans="1:4" ht="19.5" thickBot="1" x14ac:dyDescent="0.5">
      <c r="A25" s="25">
        <v>1362</v>
      </c>
      <c r="B25" s="27">
        <v>1973615</v>
      </c>
      <c r="C25" s="18">
        <v>184661</v>
      </c>
      <c r="D25" s="28">
        <f t="shared" si="0"/>
        <v>10.687773812553814</v>
      </c>
    </row>
    <row r="26" spans="1:4" ht="19.5" thickBot="1" x14ac:dyDescent="0.5">
      <c r="A26" s="25">
        <v>1363</v>
      </c>
      <c r="B26" s="27">
        <v>2121012</v>
      </c>
      <c r="C26" s="18">
        <v>196088</v>
      </c>
      <c r="D26" s="28">
        <f t="shared" si="0"/>
        <v>10.816633348292603</v>
      </c>
    </row>
    <row r="27" spans="1:4" ht="19.5" thickBot="1" x14ac:dyDescent="0.5">
      <c r="A27" s="25">
        <v>1364</v>
      </c>
      <c r="B27" s="27">
        <v>2223397</v>
      </c>
      <c r="C27" s="18">
        <v>211149</v>
      </c>
      <c r="D27" s="28">
        <f t="shared" si="0"/>
        <v>10.529990670095525</v>
      </c>
    </row>
    <row r="28" spans="1:4" ht="19.5" thickBot="1" x14ac:dyDescent="0.5">
      <c r="A28" s="25">
        <v>1365</v>
      </c>
      <c r="B28" s="27">
        <v>1956514</v>
      </c>
      <c r="C28" s="18">
        <v>229553</v>
      </c>
      <c r="D28" s="28">
        <f t="shared" si="0"/>
        <v>8.5231471599151387</v>
      </c>
    </row>
    <row r="29" spans="1:4" ht="19.5" thickBot="1" x14ac:dyDescent="0.5">
      <c r="A29" s="25">
        <v>1366</v>
      </c>
      <c r="B29" s="27">
        <v>2180340</v>
      </c>
      <c r="C29" s="18">
        <v>248871</v>
      </c>
      <c r="D29" s="28">
        <f t="shared" si="0"/>
        <v>8.7609243342936693</v>
      </c>
    </row>
    <row r="30" spans="1:4" ht="19.5" thickBot="1" x14ac:dyDescent="0.5">
      <c r="A30" s="25">
        <v>1367</v>
      </c>
      <c r="B30" s="27">
        <v>2423974</v>
      </c>
      <c r="C30" s="18">
        <v>273819</v>
      </c>
      <c r="D30" s="28">
        <f t="shared" si="0"/>
        <v>8.8524682363166907</v>
      </c>
    </row>
    <row r="31" spans="1:4" ht="19.5" thickBot="1" x14ac:dyDescent="0.5">
      <c r="A31" s="25">
        <v>1368</v>
      </c>
      <c r="B31" s="27">
        <v>2779138</v>
      </c>
      <c r="C31" s="18">
        <v>313638</v>
      </c>
      <c r="D31" s="28">
        <f t="shared" si="0"/>
        <v>8.8609734789789503</v>
      </c>
    </row>
    <row r="32" spans="1:4" ht="19.5" thickBot="1" x14ac:dyDescent="0.5">
      <c r="A32" s="25">
        <v>1369</v>
      </c>
      <c r="B32" s="27">
        <v>2978457</v>
      </c>
      <c r="C32" s="18">
        <v>340870</v>
      </c>
      <c r="D32" s="28">
        <f t="shared" si="0"/>
        <v>8.7378091354475309</v>
      </c>
    </row>
    <row r="33" spans="1:4" ht="19.5" thickBot="1" x14ac:dyDescent="0.5">
      <c r="A33" s="25">
        <v>1370</v>
      </c>
      <c r="B33" s="27">
        <v>3318192</v>
      </c>
      <c r="C33" s="18">
        <v>365964</v>
      </c>
      <c r="D33" s="28">
        <f t="shared" si="0"/>
        <v>9.0669901957569596</v>
      </c>
    </row>
    <row r="34" spans="1:4" ht="19.5" thickBot="1" x14ac:dyDescent="0.5">
      <c r="A34" s="25">
        <v>1371</v>
      </c>
      <c r="B34" s="27">
        <v>3579970</v>
      </c>
      <c r="C34" s="18">
        <v>410315</v>
      </c>
      <c r="D34" s="28">
        <f t="shared" si="0"/>
        <v>8.7249308458135815</v>
      </c>
    </row>
    <row r="35" spans="1:4" ht="19.5" thickBot="1" x14ac:dyDescent="0.5">
      <c r="A35" s="25">
        <v>1372</v>
      </c>
      <c r="B35" s="27">
        <v>3894654</v>
      </c>
      <c r="C35" s="18">
        <v>473354</v>
      </c>
      <c r="D35" s="28">
        <f t="shared" si="0"/>
        <v>8.2277830122910132</v>
      </c>
    </row>
    <row r="36" spans="1:4" ht="19.5" thickBot="1" x14ac:dyDescent="0.5">
      <c r="A36" s="25">
        <v>1373</v>
      </c>
      <c r="B36" s="27">
        <v>4230725</v>
      </c>
      <c r="C36" s="18">
        <v>515367</v>
      </c>
      <c r="D36" s="28">
        <f t="shared" si="0"/>
        <v>8.2091499843800637</v>
      </c>
    </row>
    <row r="37" spans="1:4" ht="19.5" thickBot="1" x14ac:dyDescent="0.5">
      <c r="A37" s="25">
        <v>1374</v>
      </c>
      <c r="B37" s="27">
        <v>4819859</v>
      </c>
      <c r="C37" s="18">
        <v>554655</v>
      </c>
      <c r="D37" s="28">
        <f t="shared" si="0"/>
        <v>8.6898324183501447</v>
      </c>
    </row>
    <row r="38" spans="1:4" ht="19.5" thickBot="1" x14ac:dyDescent="0.5">
      <c r="A38" s="25">
        <v>1375</v>
      </c>
      <c r="B38" s="27">
        <v>5100535</v>
      </c>
      <c r="C38" s="18">
        <v>588392</v>
      </c>
      <c r="D38" s="28">
        <f t="shared" si="0"/>
        <v>8.6686001849107406</v>
      </c>
    </row>
    <row r="39" spans="1:4" ht="19.5" thickBot="1" x14ac:dyDescent="0.5">
      <c r="A39" s="25">
        <v>1376</v>
      </c>
      <c r="B39" s="27">
        <v>5625038</v>
      </c>
      <c r="C39" s="18">
        <v>617830</v>
      </c>
      <c r="D39" s="28">
        <f t="shared" si="0"/>
        <v>9.1045077124775418</v>
      </c>
    </row>
    <row r="40" spans="1:4" ht="19.5" thickBot="1" x14ac:dyDescent="0.5">
      <c r="A40" s="25">
        <v>1377</v>
      </c>
      <c r="B40" s="27">
        <v>5849456</v>
      </c>
      <c r="C40" s="18">
        <v>653516</v>
      </c>
      <c r="D40" s="28">
        <f t="shared" si="0"/>
        <v>8.950746423959016</v>
      </c>
    </row>
    <row r="41" spans="1:4" ht="19.5" thickBot="1" x14ac:dyDescent="0.5">
      <c r="A41" s="25">
        <v>1378</v>
      </c>
      <c r="B41" s="27">
        <v>5943708</v>
      </c>
      <c r="C41" s="18">
        <v>694321</v>
      </c>
      <c r="D41" s="28">
        <f t="shared" si="0"/>
        <v>8.5604612275878154</v>
      </c>
    </row>
    <row r="42" spans="1:4" ht="19.5" thickBot="1" x14ac:dyDescent="0.5">
      <c r="A42" s="25">
        <v>1379</v>
      </c>
      <c r="B42" s="27">
        <v>6059167</v>
      </c>
      <c r="C42" s="18">
        <v>726336</v>
      </c>
      <c r="D42" s="28">
        <f t="shared" si="0"/>
        <v>8.342099248832497</v>
      </c>
    </row>
    <row r="43" spans="1:4" ht="19.5" thickBot="1" x14ac:dyDescent="0.5">
      <c r="A43" s="25">
        <v>1380</v>
      </c>
      <c r="B43" s="27">
        <v>6357913</v>
      </c>
      <c r="C43" s="18">
        <v>774794</v>
      </c>
      <c r="D43" s="28">
        <f t="shared" si="0"/>
        <v>8.2059399014447703</v>
      </c>
    </row>
    <row r="44" spans="1:4" ht="19.5" thickBot="1" x14ac:dyDescent="0.5">
      <c r="A44" s="25">
        <v>1381</v>
      </c>
      <c r="B44" s="27">
        <v>6578249</v>
      </c>
      <c r="C44" s="18">
        <v>835474</v>
      </c>
      <c r="D44" s="28">
        <f t="shared" si="0"/>
        <v>7.8736729090312805</v>
      </c>
    </row>
    <row r="45" spans="1:4" ht="19.5" thickBot="1" x14ac:dyDescent="0.5">
      <c r="A45" s="25">
        <v>1382</v>
      </c>
      <c r="B45" s="27">
        <v>6888154</v>
      </c>
      <c r="C45" s="18">
        <v>917569</v>
      </c>
      <c r="D45" s="28">
        <f t="shared" si="0"/>
        <v>7.5069602395024244</v>
      </c>
    </row>
    <row r="46" spans="1:4" ht="19.5" thickBot="1" x14ac:dyDescent="0.5">
      <c r="A46" s="25">
        <v>1383</v>
      </c>
      <c r="B46" s="29">
        <v>7161867</v>
      </c>
      <c r="C46" s="18">
        <v>957053</v>
      </c>
      <c r="D46" s="28">
        <f t="shared" si="0"/>
        <v>7.4832501439314232</v>
      </c>
    </row>
    <row r="47" spans="1:4" ht="19.5" thickBot="1" x14ac:dyDescent="0.5">
      <c r="A47" s="25">
        <v>1384</v>
      </c>
      <c r="B47" s="29">
        <v>7474726</v>
      </c>
      <c r="C47" s="16">
        <v>1058853</v>
      </c>
      <c r="D47" s="28">
        <f t="shared" si="0"/>
        <v>7.059266961514016</v>
      </c>
    </row>
    <row r="48" spans="1:4" ht="19.5" thickBot="1" x14ac:dyDescent="0.5">
      <c r="A48" s="25">
        <v>1385</v>
      </c>
      <c r="B48" s="29">
        <v>7512024</v>
      </c>
      <c r="C48" s="16">
        <v>1144582</v>
      </c>
      <c r="D48" s="28">
        <f t="shared" si="0"/>
        <v>6.5631156177539047</v>
      </c>
    </row>
    <row r="49" spans="1:4" ht="19.5" thickBot="1" x14ac:dyDescent="0.5">
      <c r="A49" s="25">
        <v>1386</v>
      </c>
      <c r="B49" s="29">
        <v>8442492</v>
      </c>
      <c r="C49" s="16">
        <v>1247091</v>
      </c>
      <c r="D49" s="28">
        <f t="shared" si="0"/>
        <v>6.7697481579130949</v>
      </c>
    </row>
    <row r="50" spans="1:4" ht="19.5" thickBot="1" x14ac:dyDescent="0.5">
      <c r="A50" s="25">
        <v>1387</v>
      </c>
      <c r="B50" s="29">
        <v>9152243</v>
      </c>
      <c r="C50" s="16">
        <v>1340467</v>
      </c>
      <c r="D50" s="28">
        <f t="shared" si="0"/>
        <v>6.8276526016679258</v>
      </c>
    </row>
    <row r="51" spans="1:4" ht="19.5" thickBot="1" x14ac:dyDescent="0.5">
      <c r="A51" s="25">
        <v>1388</v>
      </c>
      <c r="B51" s="29">
        <v>9917542</v>
      </c>
      <c r="C51" s="16">
        <v>1455166</v>
      </c>
      <c r="D51" s="28">
        <f t="shared" si="0"/>
        <v>6.8154025039067712</v>
      </c>
    </row>
    <row r="52" spans="1:4" ht="19.5" thickBot="1" x14ac:dyDescent="0.5">
      <c r="A52" s="25">
        <v>1389</v>
      </c>
      <c r="B52" s="29">
        <v>10573705</v>
      </c>
      <c r="C52" s="16">
        <v>1552096</v>
      </c>
      <c r="D52" s="28">
        <f t="shared" si="0"/>
        <v>6.81253285879224</v>
      </c>
    </row>
    <row r="53" spans="1:4" ht="19.5" thickBot="1" x14ac:dyDescent="0.5">
      <c r="A53" s="25">
        <v>1390</v>
      </c>
      <c r="B53" s="29">
        <v>11497089</v>
      </c>
      <c r="C53" s="16">
        <v>1726457</v>
      </c>
      <c r="D53" s="28">
        <f>B53/C53</f>
        <v>6.65935438878582</v>
      </c>
    </row>
    <row r="54" spans="1:4" ht="19.5" thickBot="1" x14ac:dyDescent="0.5">
      <c r="A54" s="25">
        <v>1391</v>
      </c>
      <c r="B54" s="29">
        <v>12286683</v>
      </c>
      <c r="C54" s="16">
        <v>1883142</v>
      </c>
      <c r="D54" s="28">
        <f t="shared" ref="D54:D65" si="1">B54/C54</f>
        <v>6.5245653275217697</v>
      </c>
    </row>
    <row r="55" spans="1:4" ht="19.5" thickBot="1" x14ac:dyDescent="0.5">
      <c r="A55" s="25">
        <v>1392</v>
      </c>
      <c r="B55" s="29">
        <v>12808047</v>
      </c>
      <c r="C55" s="16">
        <v>2013984</v>
      </c>
      <c r="D55" s="28">
        <f t="shared" si="1"/>
        <v>6.3595574741408072</v>
      </c>
    </row>
    <row r="56" spans="1:4" ht="19.5" thickBot="1" x14ac:dyDescent="0.5">
      <c r="A56" s="25">
        <v>1393</v>
      </c>
      <c r="B56" s="29">
        <v>13344498</v>
      </c>
      <c r="C56" s="16">
        <v>2179572</v>
      </c>
      <c r="D56" s="28">
        <f t="shared" si="1"/>
        <v>6.1225313960722563</v>
      </c>
    </row>
    <row r="57" spans="1:4" ht="19.5" thickBot="1" x14ac:dyDescent="0.5">
      <c r="A57" s="25">
        <v>1394</v>
      </c>
      <c r="B57" s="29">
        <v>13711726</v>
      </c>
      <c r="C57" s="16">
        <v>2350088</v>
      </c>
      <c r="D57" s="28">
        <f t="shared" si="1"/>
        <v>5.8345585356803662</v>
      </c>
    </row>
    <row r="58" spans="1:4" ht="19.5" thickBot="1" x14ac:dyDescent="0.5">
      <c r="A58" s="25">
        <v>1395</v>
      </c>
      <c r="B58" s="29">
        <v>13779620</v>
      </c>
      <c r="C58" s="16">
        <v>2526372</v>
      </c>
      <c r="D58" s="28">
        <f t="shared" si="1"/>
        <v>5.4543115582344956</v>
      </c>
    </row>
    <row r="59" spans="1:4" ht="19.5" thickBot="1" x14ac:dyDescent="0.5">
      <c r="A59" s="25">
        <v>1396</v>
      </c>
      <c r="B59" s="29">
        <v>13982954</v>
      </c>
      <c r="C59" s="16">
        <v>2716610</v>
      </c>
      <c r="D59" s="28">
        <f t="shared" si="1"/>
        <v>5.1472069969557648</v>
      </c>
    </row>
    <row r="60" spans="1:4" ht="19.5" thickBot="1" x14ac:dyDescent="0.5">
      <c r="A60" s="25">
        <v>1397</v>
      </c>
      <c r="B60" s="29">
        <v>14029193</v>
      </c>
      <c r="C60" s="16">
        <v>2929653</v>
      </c>
      <c r="D60" s="28">
        <f t="shared" si="1"/>
        <v>4.788687602251871</v>
      </c>
    </row>
    <row r="61" spans="1:4" ht="19.5" customHeight="1" thickBot="1" x14ac:dyDescent="0.5">
      <c r="A61" s="25">
        <v>1398</v>
      </c>
      <c r="B61" s="29">
        <v>14373260</v>
      </c>
      <c r="C61" s="16">
        <v>3129148</v>
      </c>
      <c r="D61" s="28">
        <f t="shared" si="1"/>
        <v>4.5933461760197982</v>
      </c>
    </row>
    <row r="62" spans="1:4" ht="19.5" thickBot="1" x14ac:dyDescent="0.5">
      <c r="A62" s="25">
        <v>1399</v>
      </c>
      <c r="B62" s="29">
        <v>14584801</v>
      </c>
      <c r="C62" s="16">
        <v>3309720</v>
      </c>
      <c r="D62" s="28">
        <f t="shared" si="1"/>
        <v>4.4066570586031446</v>
      </c>
    </row>
    <row r="63" spans="1:4" ht="19.5" thickBot="1" x14ac:dyDescent="0.5">
      <c r="A63" s="25">
        <v>1400</v>
      </c>
      <c r="B63" s="29">
        <v>15130015</v>
      </c>
      <c r="C63" s="16">
        <v>3588374</v>
      </c>
      <c r="D63" s="28">
        <f t="shared" si="1"/>
        <v>4.2163985693798915</v>
      </c>
    </row>
    <row r="64" spans="1:4" ht="19.5" thickBot="1" x14ac:dyDescent="0.5">
      <c r="A64" s="36">
        <v>1401</v>
      </c>
      <c r="B64" s="29">
        <v>15557137</v>
      </c>
      <c r="C64" s="16">
        <v>3879540</v>
      </c>
      <c r="D64" s="28">
        <f t="shared" si="1"/>
        <v>4.0100468096733115</v>
      </c>
    </row>
    <row r="65" spans="1:4" ht="19.5" thickBot="1" x14ac:dyDescent="0.5">
      <c r="A65" s="36">
        <v>1402</v>
      </c>
      <c r="B65" s="29">
        <v>16305132</v>
      </c>
      <c r="C65" s="16">
        <v>4150888</v>
      </c>
      <c r="D65" s="28">
        <f t="shared" si="1"/>
        <v>3.9281069496454735</v>
      </c>
    </row>
    <row r="76" spans="1:4" x14ac:dyDescent="0.45">
      <c r="C76" s="1">
        <v>19924</v>
      </c>
    </row>
    <row r="77" spans="1:4" x14ac:dyDescent="0.45">
      <c r="C77" s="1">
        <v>4047584</v>
      </c>
    </row>
    <row r="78" spans="1:4" x14ac:dyDescent="0.45">
      <c r="C78" s="1">
        <f>C76+C77</f>
        <v>4067508</v>
      </c>
    </row>
  </sheetData>
  <mergeCells count="1">
    <mergeCell ref="A1:D1"/>
  </mergeCells>
  <phoneticPr fontId="8" type="noConversion"/>
  <printOptions horizontalCentered="1" verticalCentered="1"/>
  <pageMargins left="0" right="0" top="0" bottom="0" header="0" footer="0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032E-11BB-4C0F-B9C7-48539D24C61B}">
  <sheetPr>
    <tabColor rgb="FF00B050"/>
  </sheetPr>
  <dimension ref="A1:I109"/>
  <sheetViews>
    <sheetView rightToLeft="1" view="pageBreakPreview" topLeftCell="A31" zoomScaleNormal="100" zoomScaleSheetLayoutView="100" workbookViewId="0">
      <selection activeCell="N21" sqref="N21"/>
    </sheetView>
  </sheetViews>
  <sheetFormatPr defaultRowHeight="12.75" x14ac:dyDescent="0.2"/>
  <cols>
    <col min="1" max="1" width="19.42578125" customWidth="1"/>
    <col min="2" max="5" width="21.42578125" customWidth="1"/>
  </cols>
  <sheetData>
    <row r="1" spans="1:9" ht="24.75" thickBot="1" x14ac:dyDescent="0.25">
      <c r="A1" s="123" t="s">
        <v>102</v>
      </c>
      <c r="B1" s="123"/>
      <c r="C1" s="123"/>
      <c r="D1" s="123"/>
      <c r="E1" s="123"/>
      <c r="F1" s="108"/>
      <c r="G1" s="108"/>
      <c r="H1" s="108"/>
      <c r="I1" s="108"/>
    </row>
    <row r="2" spans="1:9" ht="16.5" thickBot="1" x14ac:dyDescent="0.25">
      <c r="A2" s="20" t="s">
        <v>3</v>
      </c>
      <c r="B2" s="20" t="s">
        <v>44</v>
      </c>
      <c r="C2" s="22" t="s">
        <v>45</v>
      </c>
      <c r="D2" s="20" t="s">
        <v>2</v>
      </c>
      <c r="E2" s="22" t="s">
        <v>47</v>
      </c>
    </row>
    <row r="3" spans="1:9" ht="18.95" customHeight="1" thickBot="1" x14ac:dyDescent="0.5">
      <c r="A3" s="21">
        <v>1364</v>
      </c>
      <c r="B3" s="17">
        <v>122000</v>
      </c>
      <c r="C3" s="18">
        <v>2101397</v>
      </c>
      <c r="D3" s="19">
        <f>C3+B3</f>
        <v>2223397</v>
      </c>
      <c r="E3" s="23">
        <f t="shared" ref="E3:E49" si="0">C3/B3</f>
        <v>17.224565573770491</v>
      </c>
    </row>
    <row r="4" spans="1:9" ht="18.95" customHeight="1" thickBot="1" x14ac:dyDescent="0.5">
      <c r="A4" s="21">
        <v>1365</v>
      </c>
      <c r="B4" s="17">
        <v>117218</v>
      </c>
      <c r="C4" s="18">
        <v>1839296</v>
      </c>
      <c r="D4" s="19">
        <f t="shared" ref="D4:D44" si="1">C4+B4</f>
        <v>1956514</v>
      </c>
      <c r="E4" s="23">
        <f t="shared" si="0"/>
        <v>15.691241959426026</v>
      </c>
      <c r="F4" s="4">
        <f>B4/B3</f>
        <v>0.96080327868852455</v>
      </c>
      <c r="G4" s="4">
        <f>C4/C3</f>
        <v>0.87527297316975328</v>
      </c>
      <c r="H4" s="4">
        <f>D4/D3</f>
        <v>0.87996610591810642</v>
      </c>
    </row>
    <row r="5" spans="1:9" ht="18.95" customHeight="1" thickBot="1" x14ac:dyDescent="0.5">
      <c r="A5" s="21">
        <v>1366</v>
      </c>
      <c r="B5" s="17">
        <v>133000</v>
      </c>
      <c r="C5" s="18">
        <v>2047340</v>
      </c>
      <c r="D5" s="19">
        <f t="shared" si="1"/>
        <v>2180340</v>
      </c>
      <c r="E5" s="23">
        <f t="shared" si="0"/>
        <v>15.393533834586465</v>
      </c>
      <c r="F5" s="4">
        <f t="shared" ref="F5:H18" si="2">B5/B4</f>
        <v>1.1346380248767254</v>
      </c>
      <c r="G5" s="4">
        <f t="shared" si="2"/>
        <v>1.1131106684296601</v>
      </c>
      <c r="H5" s="4">
        <f t="shared" si="2"/>
        <v>1.1144004080727252</v>
      </c>
    </row>
    <row r="6" spans="1:9" ht="18.95" customHeight="1" thickBot="1" x14ac:dyDescent="0.5">
      <c r="A6" s="21">
        <v>1367</v>
      </c>
      <c r="B6" s="17">
        <v>152000</v>
      </c>
      <c r="C6" s="18">
        <v>2271974</v>
      </c>
      <c r="D6" s="19">
        <f t="shared" si="1"/>
        <v>2423974</v>
      </c>
      <c r="E6" s="23">
        <f t="shared" si="0"/>
        <v>14.947197368421053</v>
      </c>
      <c r="F6" s="4">
        <f t="shared" si="2"/>
        <v>1.1428571428571428</v>
      </c>
      <c r="G6" s="4">
        <f t="shared" si="2"/>
        <v>1.1097199292740825</v>
      </c>
      <c r="H6" s="4">
        <f t="shared" si="2"/>
        <v>1.1117412880559914</v>
      </c>
    </row>
    <row r="7" spans="1:9" ht="18.95" customHeight="1" thickBot="1" x14ac:dyDescent="0.5">
      <c r="A7" s="21">
        <v>1368</v>
      </c>
      <c r="B7" s="17">
        <v>179829</v>
      </c>
      <c r="C7" s="18">
        <v>2599309</v>
      </c>
      <c r="D7" s="19">
        <f t="shared" si="1"/>
        <v>2779138</v>
      </c>
      <c r="E7" s="23">
        <f t="shared" si="0"/>
        <v>14.454337175872634</v>
      </c>
      <c r="F7" s="4">
        <f t="shared" si="2"/>
        <v>1.1830855263157896</v>
      </c>
      <c r="G7" s="4">
        <f t="shared" si="2"/>
        <v>1.1440751522684678</v>
      </c>
      <c r="H7" s="4">
        <f t="shared" si="2"/>
        <v>1.1465213735790896</v>
      </c>
    </row>
    <row r="8" spans="1:9" ht="18.95" customHeight="1" thickBot="1" x14ac:dyDescent="0.5">
      <c r="A8" s="21">
        <v>1369</v>
      </c>
      <c r="B8" s="17">
        <v>191966</v>
      </c>
      <c r="C8" s="18">
        <v>2786491</v>
      </c>
      <c r="D8" s="19">
        <f t="shared" si="1"/>
        <v>2978457</v>
      </c>
      <c r="E8" s="23">
        <f t="shared" si="0"/>
        <v>14.515544419324256</v>
      </c>
      <c r="F8" s="4">
        <f t="shared" si="2"/>
        <v>1.067491895078102</v>
      </c>
      <c r="G8" s="4">
        <f t="shared" si="2"/>
        <v>1.0720122155542107</v>
      </c>
      <c r="H8" s="4">
        <f t="shared" si="2"/>
        <v>1.0717197202873696</v>
      </c>
    </row>
    <row r="9" spans="1:9" ht="18.95" customHeight="1" thickBot="1" x14ac:dyDescent="0.5">
      <c r="A9" s="21">
        <v>1370</v>
      </c>
      <c r="B9" s="17">
        <v>204897</v>
      </c>
      <c r="C9" s="18">
        <v>3113295</v>
      </c>
      <c r="D9" s="19">
        <f t="shared" si="1"/>
        <v>3318192</v>
      </c>
      <c r="E9" s="23">
        <f t="shared" si="0"/>
        <v>15.194439157235099</v>
      </c>
      <c r="F9" s="4">
        <f t="shared" si="2"/>
        <v>1.0673608868237083</v>
      </c>
      <c r="G9" s="4">
        <f t="shared" si="2"/>
        <v>1.1172815559066942</v>
      </c>
      <c r="H9" s="4">
        <f t="shared" si="2"/>
        <v>1.1140640942608875</v>
      </c>
    </row>
    <row r="10" spans="1:9" ht="18.95" customHeight="1" thickBot="1" x14ac:dyDescent="0.5">
      <c r="A10" s="21">
        <v>1371</v>
      </c>
      <c r="B10" s="17">
        <v>217828</v>
      </c>
      <c r="C10" s="18">
        <v>3362142</v>
      </c>
      <c r="D10" s="19">
        <f t="shared" si="1"/>
        <v>3579970</v>
      </c>
      <c r="E10" s="23">
        <f t="shared" si="0"/>
        <v>15.434847677984465</v>
      </c>
      <c r="F10" s="4">
        <f t="shared" si="2"/>
        <v>1.0631097575855186</v>
      </c>
      <c r="G10" s="4">
        <f t="shared" si="2"/>
        <v>1.0799304274089028</v>
      </c>
      <c r="H10" s="4">
        <f t="shared" si="2"/>
        <v>1.0788917579211812</v>
      </c>
    </row>
    <row r="11" spans="1:9" ht="18.95" customHeight="1" thickBot="1" x14ac:dyDescent="0.5">
      <c r="A11" s="21">
        <v>1372</v>
      </c>
      <c r="B11" s="17">
        <v>250506</v>
      </c>
      <c r="C11" s="18">
        <v>3644148</v>
      </c>
      <c r="D11" s="19">
        <f t="shared" si="1"/>
        <v>3894654</v>
      </c>
      <c r="E11" s="23">
        <f t="shared" si="0"/>
        <v>14.547148571291705</v>
      </c>
      <c r="F11" s="4">
        <f t="shared" si="2"/>
        <v>1.1500174449565712</v>
      </c>
      <c r="G11" s="4">
        <f t="shared" si="2"/>
        <v>1.0838768856282692</v>
      </c>
      <c r="H11" s="4">
        <f t="shared" si="2"/>
        <v>1.0879012952622509</v>
      </c>
    </row>
    <row r="12" spans="1:9" ht="18.95" customHeight="1" thickBot="1" x14ac:dyDescent="0.5">
      <c r="A12" s="21">
        <v>1373</v>
      </c>
      <c r="B12" s="17">
        <v>283570</v>
      </c>
      <c r="C12" s="18">
        <v>3947155</v>
      </c>
      <c r="D12" s="19">
        <f t="shared" si="1"/>
        <v>4230725</v>
      </c>
      <c r="E12" s="23">
        <f t="shared" si="0"/>
        <v>13.919508410621717</v>
      </c>
      <c r="F12" s="4">
        <f t="shared" si="2"/>
        <v>1.1319888545583738</v>
      </c>
      <c r="G12" s="4">
        <f t="shared" si="2"/>
        <v>1.0831489280896385</v>
      </c>
      <c r="H12" s="4">
        <f t="shared" si="2"/>
        <v>1.0862903354187561</v>
      </c>
    </row>
    <row r="13" spans="1:9" ht="18.95" customHeight="1" thickBot="1" x14ac:dyDescent="0.5">
      <c r="A13" s="21">
        <v>1374</v>
      </c>
      <c r="B13" s="17">
        <v>312640</v>
      </c>
      <c r="C13" s="18">
        <v>4507219</v>
      </c>
      <c r="D13" s="19">
        <f t="shared" si="1"/>
        <v>4819859</v>
      </c>
      <c r="E13" s="23">
        <f t="shared" si="0"/>
        <v>14.416642144319345</v>
      </c>
      <c r="F13" s="4">
        <f t="shared" si="2"/>
        <v>1.1025143703494729</v>
      </c>
      <c r="G13" s="4">
        <f t="shared" si="2"/>
        <v>1.1418905515491538</v>
      </c>
      <c r="H13" s="4">
        <f t="shared" si="2"/>
        <v>1.1392513103546082</v>
      </c>
    </row>
    <row r="14" spans="1:9" ht="18.95" customHeight="1" thickBot="1" x14ac:dyDescent="0.5">
      <c r="A14" s="21">
        <v>1375</v>
      </c>
      <c r="B14" s="17">
        <v>374403</v>
      </c>
      <c r="C14" s="18">
        <v>4726132</v>
      </c>
      <c r="D14" s="19">
        <f t="shared" si="1"/>
        <v>5100535</v>
      </c>
      <c r="E14" s="23">
        <f t="shared" si="0"/>
        <v>12.623114665213686</v>
      </c>
      <c r="F14" s="4">
        <f t="shared" si="2"/>
        <v>1.1975530962128966</v>
      </c>
      <c r="G14" s="4">
        <f t="shared" si="2"/>
        <v>1.0485694171949489</v>
      </c>
      <c r="H14" s="4">
        <f t="shared" si="2"/>
        <v>1.0582332387731674</v>
      </c>
    </row>
    <row r="15" spans="1:9" ht="18.95" customHeight="1" thickBot="1" x14ac:dyDescent="0.5">
      <c r="A15" s="21">
        <v>1376</v>
      </c>
      <c r="B15" s="17">
        <v>414296</v>
      </c>
      <c r="C15" s="18">
        <v>5210742</v>
      </c>
      <c r="D15" s="19">
        <f t="shared" si="1"/>
        <v>5625038</v>
      </c>
      <c r="E15" s="23">
        <f t="shared" si="0"/>
        <v>12.577340838434356</v>
      </c>
      <c r="F15" s="4">
        <f t="shared" si="2"/>
        <v>1.1065509624655785</v>
      </c>
      <c r="G15" s="4">
        <f t="shared" si="2"/>
        <v>1.102538397150143</v>
      </c>
      <c r="H15" s="4">
        <f t="shared" si="2"/>
        <v>1.1028329381133548</v>
      </c>
    </row>
    <row r="16" spans="1:9" ht="18.95" customHeight="1" thickBot="1" x14ac:dyDescent="0.5">
      <c r="A16" s="21">
        <v>1377</v>
      </c>
      <c r="B16" s="17">
        <v>431772</v>
      </c>
      <c r="C16" s="18">
        <v>5417684</v>
      </c>
      <c r="D16" s="19">
        <f t="shared" si="1"/>
        <v>5849456</v>
      </c>
      <c r="E16" s="23">
        <f t="shared" si="0"/>
        <v>12.547557507202876</v>
      </c>
      <c r="F16" s="4">
        <f t="shared" si="2"/>
        <v>1.0421824009886651</v>
      </c>
      <c r="G16" s="4">
        <f t="shared" si="2"/>
        <v>1.03971449747464</v>
      </c>
      <c r="H16" s="4">
        <f t="shared" si="2"/>
        <v>1.0398962638119067</v>
      </c>
    </row>
    <row r="17" spans="1:8" ht="9" customHeight="1" thickBot="1" x14ac:dyDescent="0.5">
      <c r="A17" s="21">
        <v>1378</v>
      </c>
      <c r="B17" s="17">
        <v>459955</v>
      </c>
      <c r="C17" s="18">
        <v>5483753</v>
      </c>
      <c r="D17" s="19">
        <f t="shared" si="1"/>
        <v>5943708</v>
      </c>
      <c r="E17" s="23">
        <f t="shared" si="0"/>
        <v>11.922368492569925</v>
      </c>
      <c r="F17" s="4">
        <f t="shared" si="2"/>
        <v>1.0652728754991061</v>
      </c>
      <c r="G17" s="4">
        <f t="shared" si="2"/>
        <v>1.0121950634256263</v>
      </c>
      <c r="H17" s="4">
        <f t="shared" si="2"/>
        <v>1.0161129513582117</v>
      </c>
    </row>
    <row r="18" spans="1:8" ht="18.95" customHeight="1" thickBot="1" x14ac:dyDescent="0.5">
      <c r="A18" s="21">
        <v>1379</v>
      </c>
      <c r="B18" s="17">
        <v>475087</v>
      </c>
      <c r="C18" s="18">
        <v>5584080</v>
      </c>
      <c r="D18" s="19">
        <f t="shared" si="1"/>
        <v>6059167</v>
      </c>
      <c r="E18" s="23">
        <f t="shared" si="0"/>
        <v>11.753805092540945</v>
      </c>
      <c r="F18" s="4">
        <f t="shared" si="2"/>
        <v>1.0328988705416835</v>
      </c>
      <c r="G18" s="4">
        <f t="shared" si="2"/>
        <v>1.0182953170939684</v>
      </c>
      <c r="H18" s="4">
        <f t="shared" si="2"/>
        <v>1.019425415918817</v>
      </c>
    </row>
    <row r="19" spans="1:8" s="1" customFormat="1" ht="18.95" customHeight="1" thickBot="1" x14ac:dyDescent="0.6">
      <c r="A19" s="25" t="s">
        <v>76</v>
      </c>
      <c r="B19" s="69">
        <f>GEOMEAN(F4:F18)-1</f>
        <v>9.4865794177005025E-2</v>
      </c>
      <c r="C19" s="69">
        <f>GEOMEAN(G4:G18)-1</f>
        <v>6.732390111958475E-2</v>
      </c>
      <c r="D19" s="69">
        <f>GEOMEAN(H4:H18)-1</f>
        <v>6.9119851931282339E-2</v>
      </c>
      <c r="E19" s="69" t="s">
        <v>85</v>
      </c>
    </row>
    <row r="20" spans="1:8" s="1" customFormat="1" ht="8.25" customHeight="1" x14ac:dyDescent="0.55000000000000004">
      <c r="A20" s="87"/>
      <c r="B20" s="87"/>
      <c r="C20" s="87"/>
      <c r="D20" s="87"/>
      <c r="E20" s="4"/>
    </row>
    <row r="21" spans="1:8" ht="18.95" customHeight="1" thickBot="1" x14ac:dyDescent="0.5">
      <c r="A21" s="123" t="s">
        <v>103</v>
      </c>
      <c r="B21" s="123"/>
      <c r="C21" s="123"/>
      <c r="D21" s="123"/>
      <c r="E21" s="123"/>
      <c r="F21" s="4"/>
      <c r="G21" s="4"/>
      <c r="H21" s="4"/>
    </row>
    <row r="22" spans="1:8" ht="18.95" customHeight="1" thickBot="1" x14ac:dyDescent="0.5">
      <c r="A22" s="20" t="s">
        <v>3</v>
      </c>
      <c r="B22" s="20" t="s">
        <v>44</v>
      </c>
      <c r="C22" s="22" t="s">
        <v>45</v>
      </c>
      <c r="D22" s="20" t="s">
        <v>2</v>
      </c>
      <c r="E22" s="22" t="s">
        <v>47</v>
      </c>
      <c r="F22" s="4"/>
      <c r="G22" s="4"/>
      <c r="H22" s="4"/>
    </row>
    <row r="23" spans="1:8" ht="18.95" customHeight="1" thickBot="1" x14ac:dyDescent="0.5">
      <c r="A23" s="21">
        <v>1380</v>
      </c>
      <c r="B23" s="17">
        <v>506363</v>
      </c>
      <c r="C23" s="18">
        <v>5851550</v>
      </c>
      <c r="D23" s="19">
        <f t="shared" si="1"/>
        <v>6357913</v>
      </c>
      <c r="E23" s="23">
        <f t="shared" si="0"/>
        <v>11.556037862166075</v>
      </c>
      <c r="F23" s="4">
        <f>B23/B18</f>
        <v>1.0658321528477941</v>
      </c>
      <c r="G23" s="4">
        <f>C23/C18</f>
        <v>1.047898669073509</v>
      </c>
      <c r="H23" s="4">
        <f>D23/D18</f>
        <v>1.0493047971775658</v>
      </c>
    </row>
    <row r="24" spans="1:8" ht="18.95" customHeight="1" thickBot="1" x14ac:dyDescent="0.5">
      <c r="A24" s="21">
        <v>1381</v>
      </c>
      <c r="B24" s="17">
        <v>567000</v>
      </c>
      <c r="C24" s="18">
        <v>6011249</v>
      </c>
      <c r="D24" s="19">
        <f t="shared" si="1"/>
        <v>6578249</v>
      </c>
      <c r="E24" s="23">
        <f t="shared" si="0"/>
        <v>10.601850088183422</v>
      </c>
      <c r="F24" s="4">
        <f t="shared" ref="F24:H32" si="3">B24/B23</f>
        <v>1.1197500607271857</v>
      </c>
      <c r="G24" s="4">
        <f t="shared" si="3"/>
        <v>1.0272917432133366</v>
      </c>
      <c r="H24" s="4">
        <f t="shared" si="3"/>
        <v>1.0346553971405397</v>
      </c>
    </row>
    <row r="25" spans="1:8" ht="18.95" customHeight="1" thickBot="1" x14ac:dyDescent="0.5">
      <c r="A25" s="21">
        <v>1382</v>
      </c>
      <c r="B25" s="17">
        <v>632000</v>
      </c>
      <c r="C25" s="18">
        <v>6256154</v>
      </c>
      <c r="D25" s="19">
        <f t="shared" si="1"/>
        <v>6888154</v>
      </c>
      <c r="E25" s="23">
        <f t="shared" si="0"/>
        <v>9.898977848101266</v>
      </c>
      <c r="F25" s="4">
        <f t="shared" si="3"/>
        <v>1.1146384479717812</v>
      </c>
      <c r="G25" s="4">
        <f t="shared" si="3"/>
        <v>1.0407411171954448</v>
      </c>
      <c r="H25" s="4">
        <f t="shared" si="3"/>
        <v>1.0471105608802587</v>
      </c>
    </row>
    <row r="26" spans="1:8" ht="18.95" customHeight="1" thickBot="1" x14ac:dyDescent="0.5">
      <c r="A26" s="21">
        <v>1383</v>
      </c>
      <c r="B26" s="17">
        <v>629023</v>
      </c>
      <c r="C26" s="18">
        <v>6532844</v>
      </c>
      <c r="D26" s="19">
        <f t="shared" si="1"/>
        <v>7161867</v>
      </c>
      <c r="E26" s="23">
        <f t="shared" si="0"/>
        <v>10.385699727990868</v>
      </c>
      <c r="F26" s="4">
        <f t="shared" si="3"/>
        <v>0.99528955696202537</v>
      </c>
      <c r="G26" s="4">
        <f t="shared" si="3"/>
        <v>1.044226852471982</v>
      </c>
      <c r="H26" s="4">
        <f t="shared" si="3"/>
        <v>1.0397367712742775</v>
      </c>
    </row>
    <row r="27" spans="1:8" ht="18.95" customHeight="1" thickBot="1" x14ac:dyDescent="0.5">
      <c r="A27" s="21">
        <v>1384</v>
      </c>
      <c r="B27" s="17">
        <v>655000</v>
      </c>
      <c r="C27" s="18">
        <v>6819726</v>
      </c>
      <c r="D27" s="19">
        <f t="shared" si="1"/>
        <v>7474726</v>
      </c>
      <c r="E27" s="23">
        <f t="shared" si="0"/>
        <v>10.411795419847328</v>
      </c>
      <c r="F27" s="4">
        <f t="shared" si="3"/>
        <v>1.0412973770434468</v>
      </c>
      <c r="G27" s="4">
        <f t="shared" si="3"/>
        <v>1.0439137992580261</v>
      </c>
      <c r="H27" s="4">
        <f t="shared" si="3"/>
        <v>1.0436840002753471</v>
      </c>
    </row>
    <row r="28" spans="1:8" ht="18.95" customHeight="1" thickBot="1" x14ac:dyDescent="0.5">
      <c r="A28" s="21">
        <v>1385</v>
      </c>
      <c r="B28" s="17">
        <v>889323</v>
      </c>
      <c r="C28" s="18">
        <v>6622701</v>
      </c>
      <c r="D28" s="19">
        <f t="shared" si="1"/>
        <v>7512024</v>
      </c>
      <c r="E28" s="23">
        <f t="shared" si="0"/>
        <v>7.4469017443605976</v>
      </c>
      <c r="F28" s="4">
        <f t="shared" si="3"/>
        <v>1.357745038167939</v>
      </c>
      <c r="G28" s="4">
        <f t="shared" si="3"/>
        <v>0.97110954311067632</v>
      </c>
      <c r="H28" s="4">
        <f t="shared" si="3"/>
        <v>1.0049898819033634</v>
      </c>
    </row>
    <row r="29" spans="1:8" ht="18.95" customHeight="1" thickBot="1" x14ac:dyDescent="0.5">
      <c r="A29" s="21">
        <v>1386</v>
      </c>
      <c r="B29" s="17">
        <v>1039000</v>
      </c>
      <c r="C29" s="18">
        <v>7403492</v>
      </c>
      <c r="D29" s="19">
        <f t="shared" si="1"/>
        <v>8442492</v>
      </c>
      <c r="E29" s="23">
        <f t="shared" si="0"/>
        <v>7.1255938402309917</v>
      </c>
      <c r="F29" s="4">
        <f t="shared" si="3"/>
        <v>1.1683044293243288</v>
      </c>
      <c r="G29" s="4">
        <f t="shared" si="3"/>
        <v>1.1178961574741182</v>
      </c>
      <c r="H29" s="4">
        <f t="shared" si="3"/>
        <v>1.123863821521337</v>
      </c>
    </row>
    <row r="30" spans="1:8" ht="18.95" customHeight="1" thickBot="1" x14ac:dyDescent="0.5">
      <c r="A30" s="21">
        <v>1387</v>
      </c>
      <c r="B30" s="17">
        <v>1266429</v>
      </c>
      <c r="C30" s="18">
        <v>7885814</v>
      </c>
      <c r="D30" s="19">
        <f t="shared" si="1"/>
        <v>9152243</v>
      </c>
      <c r="E30" s="23">
        <f t="shared" si="0"/>
        <v>6.226810977954548</v>
      </c>
      <c r="F30" s="4">
        <f t="shared" si="3"/>
        <v>1.2188922040423484</v>
      </c>
      <c r="G30" s="4">
        <f t="shared" si="3"/>
        <v>1.0651479058800901</v>
      </c>
      <c r="H30" s="4">
        <f t="shared" si="3"/>
        <v>1.0840688981405016</v>
      </c>
    </row>
    <row r="31" spans="1:8" ht="18.95" customHeight="1" thickBot="1" x14ac:dyDescent="0.5">
      <c r="A31" s="21">
        <v>1388</v>
      </c>
      <c r="B31" s="17">
        <v>1429482</v>
      </c>
      <c r="C31" s="18">
        <v>8488060</v>
      </c>
      <c r="D31" s="19">
        <f t="shared" si="1"/>
        <v>9917542</v>
      </c>
      <c r="E31" s="23">
        <f t="shared" si="0"/>
        <v>5.9378572098144646</v>
      </c>
      <c r="F31" s="4">
        <f t="shared" si="3"/>
        <v>1.1287502102368154</v>
      </c>
      <c r="G31" s="4">
        <f t="shared" si="3"/>
        <v>1.0763708096589648</v>
      </c>
      <c r="H31" s="4">
        <f t="shared" si="3"/>
        <v>1.083618736958798</v>
      </c>
    </row>
    <row r="32" spans="1:8" ht="18.95" customHeight="1" thickBot="1" x14ac:dyDescent="0.5">
      <c r="A32" s="21">
        <v>1389</v>
      </c>
      <c r="B32" s="17">
        <v>1551618</v>
      </c>
      <c r="C32" s="18">
        <v>9022087</v>
      </c>
      <c r="D32" s="19">
        <f t="shared" si="1"/>
        <v>10573705</v>
      </c>
      <c r="E32" s="23">
        <f t="shared" si="0"/>
        <v>5.8146315652435074</v>
      </c>
      <c r="F32" s="4">
        <f t="shared" si="3"/>
        <v>1.0854407400722779</v>
      </c>
      <c r="G32" s="4">
        <f t="shared" si="3"/>
        <v>1.0629150830696297</v>
      </c>
      <c r="H32" s="4">
        <f t="shared" si="3"/>
        <v>1.0661618574441127</v>
      </c>
    </row>
    <row r="33" spans="1:8" s="1" customFormat="1" ht="18.95" customHeight="1" thickBot="1" x14ac:dyDescent="0.6">
      <c r="A33" s="25" t="s">
        <v>76</v>
      </c>
      <c r="B33" s="69">
        <f>GEOMEAN(F24:F32)-1</f>
        <v>0.13249390058049149</v>
      </c>
      <c r="C33" s="69">
        <f>GEOMEAN(G24:G32)-1</f>
        <v>4.9283633610852862E-2</v>
      </c>
      <c r="D33" s="69">
        <f>GEOMEAN(H24:H32)-1</f>
        <v>5.8146611225873501E-2</v>
      </c>
      <c r="E33" s="69" t="s">
        <v>85</v>
      </c>
    </row>
    <row r="34" spans="1:8" s="1" customFormat="1" ht="8.25" customHeight="1" x14ac:dyDescent="0.55000000000000004">
      <c r="A34" s="87"/>
      <c r="B34" s="87"/>
      <c r="C34" s="87"/>
      <c r="D34" s="87"/>
      <c r="E34" s="4"/>
    </row>
    <row r="35" spans="1:8" ht="18.95" customHeight="1" thickBot="1" x14ac:dyDescent="0.5">
      <c r="A35" s="123" t="s">
        <v>147</v>
      </c>
      <c r="B35" s="123"/>
      <c r="C35" s="123"/>
      <c r="D35" s="123"/>
      <c r="E35" s="123"/>
      <c r="F35" s="4"/>
    </row>
    <row r="36" spans="1:8" ht="18.95" customHeight="1" thickBot="1" x14ac:dyDescent="0.5">
      <c r="A36" s="20" t="s">
        <v>3</v>
      </c>
      <c r="B36" s="20" t="s">
        <v>44</v>
      </c>
      <c r="C36" s="22" t="s">
        <v>45</v>
      </c>
      <c r="D36" s="20" t="s">
        <v>2</v>
      </c>
      <c r="E36" s="22" t="s">
        <v>47</v>
      </c>
      <c r="F36" s="4"/>
    </row>
    <row r="37" spans="1:8" ht="18.95" customHeight="1" thickBot="1" x14ac:dyDescent="0.5">
      <c r="A37" s="21">
        <v>1390</v>
      </c>
      <c r="B37" s="17">
        <v>1890809</v>
      </c>
      <c r="C37" s="18">
        <v>9606280</v>
      </c>
      <c r="D37" s="19">
        <f t="shared" si="1"/>
        <v>11497089</v>
      </c>
      <c r="E37" s="23">
        <f t="shared" si="0"/>
        <v>5.080513156008883</v>
      </c>
      <c r="F37" s="4">
        <f>B37/B32</f>
        <v>1.2186047081175908</v>
      </c>
      <c r="G37" s="4">
        <f>C37/C32</f>
        <v>1.0647514261389854</v>
      </c>
      <c r="H37" s="4">
        <f>D37/D32</f>
        <v>1.0873283300413621</v>
      </c>
    </row>
    <row r="38" spans="1:8" ht="18.95" customHeight="1" thickBot="1" x14ac:dyDescent="0.5">
      <c r="A38" s="21">
        <v>1391</v>
      </c>
      <c r="B38" s="17">
        <v>2121810</v>
      </c>
      <c r="C38" s="18">
        <v>10164873</v>
      </c>
      <c r="D38" s="19">
        <f t="shared" si="1"/>
        <v>12286683</v>
      </c>
      <c r="E38" s="23">
        <f t="shared" si="0"/>
        <v>4.7906612750434769</v>
      </c>
      <c r="F38" s="4">
        <f t="shared" ref="F38:H46" si="4">B38/B37</f>
        <v>1.1221704571958353</v>
      </c>
      <c r="G38" s="4">
        <f t="shared" si="4"/>
        <v>1.0581487318712341</v>
      </c>
      <c r="H38" s="4">
        <f t="shared" si="4"/>
        <v>1.0686777322503114</v>
      </c>
    </row>
    <row r="39" spans="1:8" ht="18.95" customHeight="1" thickBot="1" x14ac:dyDescent="0.5">
      <c r="A39" s="21">
        <v>1392</v>
      </c>
      <c r="B39" s="17">
        <v>2418878</v>
      </c>
      <c r="C39" s="18">
        <v>10389169</v>
      </c>
      <c r="D39" s="19">
        <f t="shared" si="1"/>
        <v>12808047</v>
      </c>
      <c r="E39" s="23">
        <f t="shared" si="0"/>
        <v>4.2950363763695396</v>
      </c>
      <c r="F39" s="4">
        <f t="shared" si="4"/>
        <v>1.1400068809177071</v>
      </c>
      <c r="G39" s="4">
        <f t="shared" si="4"/>
        <v>1.022065794624291</v>
      </c>
      <c r="H39" s="4">
        <f t="shared" si="4"/>
        <v>1.0424332588380445</v>
      </c>
    </row>
    <row r="40" spans="1:8" ht="18.95" customHeight="1" thickBot="1" x14ac:dyDescent="0.5">
      <c r="A40" s="21">
        <v>1393</v>
      </c>
      <c r="B40" s="17">
        <v>2433918</v>
      </c>
      <c r="C40" s="18">
        <v>10910580</v>
      </c>
      <c r="D40" s="19">
        <f t="shared" si="1"/>
        <v>13344498</v>
      </c>
      <c r="E40" s="23">
        <f t="shared" si="0"/>
        <v>4.4827229183563295</v>
      </c>
      <c r="F40" s="4">
        <f t="shared" si="4"/>
        <v>1.0062177588121435</v>
      </c>
      <c r="G40" s="4">
        <f t="shared" si="4"/>
        <v>1.0501879409219352</v>
      </c>
      <c r="H40" s="4">
        <f t="shared" si="4"/>
        <v>1.0418839031430787</v>
      </c>
    </row>
    <row r="41" spans="1:8" ht="18.95" customHeight="1" thickBot="1" x14ac:dyDescent="0.5">
      <c r="A41" s="21">
        <v>1394</v>
      </c>
      <c r="B41" s="17">
        <v>2482189</v>
      </c>
      <c r="C41" s="18">
        <v>11229537</v>
      </c>
      <c r="D41" s="19">
        <f t="shared" si="1"/>
        <v>13711726</v>
      </c>
      <c r="E41" s="23">
        <f t="shared" si="0"/>
        <v>4.5240459127004433</v>
      </c>
      <c r="F41" s="4">
        <f t="shared" si="4"/>
        <v>1.0198326319949973</v>
      </c>
      <c r="G41" s="4">
        <f t="shared" si="4"/>
        <v>1.0292337345952278</v>
      </c>
      <c r="H41" s="4">
        <f t="shared" si="4"/>
        <v>1.02751905691769</v>
      </c>
    </row>
    <row r="42" spans="1:8" ht="18.95" customHeight="1" thickBot="1" x14ac:dyDescent="0.5">
      <c r="A42" s="21">
        <v>1395</v>
      </c>
      <c r="B42" s="17">
        <v>2595785</v>
      </c>
      <c r="C42" s="18">
        <v>11183835</v>
      </c>
      <c r="D42" s="19">
        <f t="shared" si="1"/>
        <v>13779620</v>
      </c>
      <c r="E42" s="23">
        <f t="shared" si="0"/>
        <v>4.3084596759747056</v>
      </c>
      <c r="F42" s="4">
        <f t="shared" si="4"/>
        <v>1.0457644442063034</v>
      </c>
      <c r="G42" s="4">
        <f t="shared" si="4"/>
        <v>0.99593019730020926</v>
      </c>
      <c r="H42" s="4">
        <f t="shared" si="4"/>
        <v>1.0049515283488015</v>
      </c>
    </row>
    <row r="43" spans="1:8" ht="18.95" customHeight="1" thickBot="1" x14ac:dyDescent="0.5">
      <c r="A43" s="21">
        <v>1396</v>
      </c>
      <c r="B43" s="17">
        <v>2679930</v>
      </c>
      <c r="C43" s="18">
        <v>11303024</v>
      </c>
      <c r="D43" s="19">
        <f t="shared" si="1"/>
        <v>13982954</v>
      </c>
      <c r="E43" s="23">
        <f t="shared" si="0"/>
        <v>4.2176564313246985</v>
      </c>
      <c r="F43" s="4">
        <f t="shared" si="4"/>
        <v>1.0324160128824229</v>
      </c>
      <c r="G43" s="4">
        <f t="shared" si="4"/>
        <v>1.0106572566565941</v>
      </c>
      <c r="H43" s="4">
        <f t="shared" si="4"/>
        <v>1.0147561398645246</v>
      </c>
    </row>
    <row r="44" spans="1:8" ht="18.95" customHeight="1" thickBot="1" x14ac:dyDescent="0.5">
      <c r="A44" s="21">
        <v>1397</v>
      </c>
      <c r="B44" s="17">
        <v>2760740.5193809289</v>
      </c>
      <c r="C44" s="18">
        <v>11268452.480619069</v>
      </c>
      <c r="D44" s="19">
        <f t="shared" si="1"/>
        <v>14029192.999999998</v>
      </c>
      <c r="E44" s="23">
        <f t="shared" si="0"/>
        <v>4.0816775069994327</v>
      </c>
      <c r="F44" s="4">
        <f t="shared" si="4"/>
        <v>1.0301539664770829</v>
      </c>
      <c r="G44" s="4">
        <f t="shared" si="4"/>
        <v>0.99694139202208798</v>
      </c>
      <c r="H44" s="4">
        <f t="shared" si="4"/>
        <v>1.0033068119940893</v>
      </c>
    </row>
    <row r="45" spans="1:8" s="1" customFormat="1" ht="18.95" customHeight="1" thickBot="1" x14ac:dyDescent="0.5">
      <c r="A45" s="21">
        <v>1398</v>
      </c>
      <c r="B45" s="17">
        <v>2853430</v>
      </c>
      <c r="C45" s="18">
        <v>11519830</v>
      </c>
      <c r="D45" s="19">
        <v>14373260</v>
      </c>
      <c r="E45" s="23">
        <f t="shared" si="0"/>
        <v>4.0371868242781499</v>
      </c>
      <c r="F45" s="4">
        <f t="shared" si="4"/>
        <v>1.033574137072417</v>
      </c>
      <c r="G45" s="4">
        <f t="shared" si="4"/>
        <v>1.0223080782222123</v>
      </c>
      <c r="H45" s="4">
        <f t="shared" si="4"/>
        <v>1.024525074250529</v>
      </c>
    </row>
    <row r="46" spans="1:8" ht="18.95" customHeight="1" thickBot="1" x14ac:dyDescent="0.5">
      <c r="A46" s="21">
        <v>1399</v>
      </c>
      <c r="B46" s="17">
        <v>2886569</v>
      </c>
      <c r="C46" s="18">
        <v>11698232</v>
      </c>
      <c r="D46" s="19">
        <f>SUM(B46:C46)</f>
        <v>14584801</v>
      </c>
      <c r="E46" s="23">
        <f t="shared" si="0"/>
        <v>4.0526424277403379</v>
      </c>
      <c r="F46" s="4">
        <f t="shared" si="4"/>
        <v>1.0116137420578042</v>
      </c>
      <c r="G46" s="4">
        <f t="shared" si="4"/>
        <v>1.0154865132558379</v>
      </c>
      <c r="H46" s="4">
        <f t="shared" si="4"/>
        <v>1.0147176771310058</v>
      </c>
    </row>
    <row r="47" spans="1:8" ht="18.95" customHeight="1" thickBot="1" x14ac:dyDescent="0.5">
      <c r="A47" s="21">
        <v>1400</v>
      </c>
      <c r="B47" s="17">
        <v>3124290</v>
      </c>
      <c r="C47" s="18">
        <v>12005725</v>
      </c>
      <c r="D47" s="19">
        <f>SUM(B47:C47)</f>
        <v>15130015</v>
      </c>
      <c r="E47" s="23">
        <f t="shared" si="0"/>
        <v>3.8427050625902206</v>
      </c>
      <c r="F47" s="4">
        <f t="shared" ref="F47:H49" si="5">B47/B44</f>
        <v>1.1316854945500614</v>
      </c>
      <c r="G47" s="4">
        <f t="shared" si="5"/>
        <v>1.0654280186786063</v>
      </c>
      <c r="H47" s="4">
        <f t="shared" si="5"/>
        <v>1.0784665233417206</v>
      </c>
    </row>
    <row r="48" spans="1:8" ht="18.95" customHeight="1" thickBot="1" x14ac:dyDescent="0.5">
      <c r="A48" s="36">
        <v>1401</v>
      </c>
      <c r="B48" s="99">
        <v>3316612</v>
      </c>
      <c r="C48" s="18">
        <v>12240525</v>
      </c>
      <c r="D48" s="19">
        <f>SUM(B48:C48)</f>
        <v>15557137</v>
      </c>
      <c r="E48" s="23">
        <f t="shared" si="0"/>
        <v>3.690671383930348</v>
      </c>
      <c r="F48" s="4">
        <f t="shared" si="5"/>
        <v>1.1623246408708117</v>
      </c>
      <c r="G48" s="4">
        <f t="shared" si="5"/>
        <v>1.0625612530740471</v>
      </c>
      <c r="H48" s="4">
        <f t="shared" si="5"/>
        <v>1.0823666308130515</v>
      </c>
    </row>
    <row r="49" spans="1:8" ht="18.95" customHeight="1" thickBot="1" x14ac:dyDescent="0.5">
      <c r="A49" s="36">
        <v>1402</v>
      </c>
      <c r="B49" s="17">
        <v>3613704</v>
      </c>
      <c r="C49" s="18">
        <v>12691428</v>
      </c>
      <c r="D49" s="19">
        <f>SUM(B49:C49)</f>
        <v>16305132</v>
      </c>
      <c r="E49" s="23">
        <f t="shared" si="0"/>
        <v>3.5120275484655079</v>
      </c>
      <c r="F49" s="4">
        <f t="shared" si="5"/>
        <v>1.2519028646119321</v>
      </c>
      <c r="G49" s="4">
        <f t="shared" si="5"/>
        <v>1.0849013765498923</v>
      </c>
      <c r="H49" s="4">
        <f t="shared" si="5"/>
        <v>1.1179536834270143</v>
      </c>
    </row>
    <row r="50" spans="1:8" s="1" customFormat="1" ht="18.95" customHeight="1" thickBot="1" x14ac:dyDescent="0.6">
      <c r="A50" s="25" t="s">
        <v>76</v>
      </c>
      <c r="B50" s="69">
        <f>GEOMEAN(F38:F49)-1</f>
        <v>7.9849361460058832E-2</v>
      </c>
      <c r="C50" s="69">
        <f>GEOMEAN(G38:G49)-1</f>
        <v>3.4116445696814823E-2</v>
      </c>
      <c r="D50" s="69">
        <f>GEOMEAN(H38:H49)-1</f>
        <v>4.2901096532901972E-2</v>
      </c>
      <c r="E50" s="69" t="s">
        <v>85</v>
      </c>
    </row>
    <row r="51" spans="1:8" ht="21.75" customHeight="1" x14ac:dyDescent="0.2"/>
    <row r="52" spans="1:8" ht="21.75" customHeight="1" x14ac:dyDescent="0.2"/>
    <row r="53" spans="1:8" ht="21.75" customHeight="1" x14ac:dyDescent="0.2"/>
    <row r="54" spans="1:8" ht="21.75" customHeight="1" x14ac:dyDescent="0.2"/>
    <row r="57" spans="1:8" ht="21.75" customHeight="1" x14ac:dyDescent="0.2"/>
    <row r="58" spans="1:8" ht="21.75" customHeight="1" x14ac:dyDescent="0.2"/>
    <row r="59" spans="1:8" ht="21.75" customHeight="1" x14ac:dyDescent="0.2"/>
    <row r="60" spans="1:8" ht="21.75" customHeight="1" x14ac:dyDescent="0.2"/>
    <row r="61" spans="1:8" ht="21.75" customHeight="1" x14ac:dyDescent="0.2"/>
    <row r="62" spans="1:8" ht="21.75" customHeight="1" x14ac:dyDescent="0.2"/>
    <row r="63" spans="1:8" ht="21.75" customHeight="1" x14ac:dyDescent="0.2"/>
    <row r="64" spans="1:8" ht="21.75" customHeight="1" x14ac:dyDescent="0.2"/>
    <row r="65" spans="3:3" ht="21.75" customHeight="1" x14ac:dyDescent="0.2"/>
    <row r="66" spans="3:3" ht="21.75" customHeight="1" x14ac:dyDescent="0.2"/>
    <row r="67" spans="3:3" ht="21.75" customHeight="1" x14ac:dyDescent="0.2"/>
    <row r="68" spans="3:3" ht="21.75" customHeight="1" x14ac:dyDescent="0.2"/>
    <row r="69" spans="3:3" ht="21.75" customHeight="1" x14ac:dyDescent="0.2"/>
    <row r="70" spans="3:3" ht="21.75" customHeight="1" x14ac:dyDescent="0.2"/>
    <row r="71" spans="3:3" ht="21.75" customHeight="1" x14ac:dyDescent="0.2"/>
    <row r="72" spans="3:3" ht="21.75" customHeight="1" x14ac:dyDescent="0.2"/>
    <row r="75" spans="3:3" ht="21.75" customHeight="1" x14ac:dyDescent="0.2"/>
    <row r="76" spans="3:3" ht="21.75" customHeight="1" x14ac:dyDescent="0.2"/>
    <row r="77" spans="3:3" ht="21.75" customHeight="1" x14ac:dyDescent="0.2"/>
    <row r="78" spans="3:3" ht="21.75" customHeight="1" x14ac:dyDescent="0.2"/>
    <row r="79" spans="3:3" ht="21.75" customHeight="1" x14ac:dyDescent="0.2"/>
    <row r="80" spans="3:3" ht="21.75" customHeight="1" x14ac:dyDescent="0.2">
      <c r="C80">
        <v>19924</v>
      </c>
    </row>
    <row r="81" spans="3:3" ht="21.75" customHeight="1" x14ac:dyDescent="0.2">
      <c r="C81">
        <v>4047584</v>
      </c>
    </row>
    <row r="82" spans="3:3" ht="21.75" customHeight="1" x14ac:dyDescent="0.2">
      <c r="C82">
        <f>C80+C81</f>
        <v>4067508</v>
      </c>
    </row>
    <row r="83" spans="3:3" ht="21.75" customHeight="1" x14ac:dyDescent="0.2"/>
    <row r="84" spans="3:3" ht="21.75" customHeight="1" x14ac:dyDescent="0.2"/>
    <row r="85" spans="3:3" ht="21.75" customHeight="1" x14ac:dyDescent="0.2"/>
    <row r="86" spans="3:3" ht="21.75" customHeight="1" x14ac:dyDescent="0.2"/>
    <row r="87" spans="3:3" ht="21.75" customHeight="1" x14ac:dyDescent="0.2"/>
    <row r="88" spans="3:3" ht="21.75" customHeight="1" x14ac:dyDescent="0.2"/>
    <row r="89" spans="3:3" ht="21.75" customHeight="1" x14ac:dyDescent="0.2"/>
    <row r="90" spans="3:3" ht="21.75" customHeight="1" x14ac:dyDescent="0.2"/>
    <row r="93" spans="3:3" ht="21.75" customHeight="1" x14ac:dyDescent="0.2"/>
    <row r="94" spans="3:3" ht="21.75" customHeight="1" x14ac:dyDescent="0.2"/>
    <row r="95" spans="3:3" ht="21.75" customHeight="1" x14ac:dyDescent="0.2"/>
    <row r="96" spans="3:3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</sheetData>
  <mergeCells count="3">
    <mergeCell ref="A1:E1"/>
    <mergeCell ref="A21:E21"/>
    <mergeCell ref="A35:E35"/>
  </mergeCells>
  <printOptions horizontalCentered="1"/>
  <pageMargins left="0.39370078740157483" right="0.39370078740157483" top="0.19685039370078741" bottom="0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2:G78"/>
  <sheetViews>
    <sheetView rightToLeft="1" view="pageBreakPreview" topLeftCell="A4" zoomScale="112" zoomScaleNormal="100" zoomScaleSheetLayoutView="112" workbookViewId="0">
      <selection activeCell="N21" sqref="N21"/>
    </sheetView>
  </sheetViews>
  <sheetFormatPr defaultRowHeight="12.75" x14ac:dyDescent="0.2"/>
  <cols>
    <col min="1" max="1" width="12.140625" customWidth="1"/>
    <col min="2" max="2" width="17.85546875" customWidth="1"/>
    <col min="3" max="3" width="18.85546875" customWidth="1"/>
    <col min="4" max="4" width="18.28515625" customWidth="1"/>
    <col min="5" max="5" width="15.42578125" customWidth="1"/>
  </cols>
  <sheetData>
    <row r="2" spans="1:5" ht="21.75" thickBot="1" x14ac:dyDescent="0.25">
      <c r="A2" s="124" t="s">
        <v>148</v>
      </c>
      <c r="B2" s="124"/>
      <c r="C2" s="124"/>
      <c r="D2" s="124"/>
      <c r="E2" s="124"/>
    </row>
    <row r="3" spans="1:5" ht="16.5" thickBot="1" x14ac:dyDescent="0.25">
      <c r="A3" s="20" t="s">
        <v>3</v>
      </c>
      <c r="B3" s="20" t="s">
        <v>44</v>
      </c>
      <c r="C3" s="22" t="s">
        <v>45</v>
      </c>
      <c r="D3" s="20" t="s">
        <v>2</v>
      </c>
      <c r="E3" s="22" t="s">
        <v>47</v>
      </c>
    </row>
    <row r="4" spans="1:5" ht="19.5" thickBot="1" x14ac:dyDescent="0.5">
      <c r="A4" s="21">
        <v>1364</v>
      </c>
      <c r="B4" s="17">
        <v>122000</v>
      </c>
      <c r="C4" s="18">
        <v>2101397</v>
      </c>
      <c r="D4" s="19">
        <f>C4+B4</f>
        <v>2223397</v>
      </c>
      <c r="E4" s="23">
        <f t="shared" ref="E4:E42" si="0">C4/B4</f>
        <v>17.224565573770491</v>
      </c>
    </row>
    <row r="5" spans="1:5" ht="19.5" thickBot="1" x14ac:dyDescent="0.5">
      <c r="A5" s="21">
        <v>1365</v>
      </c>
      <c r="B5" s="17">
        <v>117218</v>
      </c>
      <c r="C5" s="18">
        <v>1839296</v>
      </c>
      <c r="D5" s="19">
        <f t="shared" ref="D5:D37" si="1">C5+B5</f>
        <v>1956514</v>
      </c>
      <c r="E5" s="23">
        <f t="shared" si="0"/>
        <v>15.691241959426026</v>
      </c>
    </row>
    <row r="6" spans="1:5" ht="19.5" thickBot="1" x14ac:dyDescent="0.5">
      <c r="A6" s="21">
        <v>1366</v>
      </c>
      <c r="B6" s="17">
        <v>133000</v>
      </c>
      <c r="C6" s="18">
        <v>2047340</v>
      </c>
      <c r="D6" s="19">
        <f t="shared" si="1"/>
        <v>2180340</v>
      </c>
      <c r="E6" s="23">
        <f t="shared" si="0"/>
        <v>15.393533834586465</v>
      </c>
    </row>
    <row r="7" spans="1:5" ht="19.5" thickBot="1" x14ac:dyDescent="0.5">
      <c r="A7" s="21">
        <v>1367</v>
      </c>
      <c r="B7" s="17">
        <v>152000</v>
      </c>
      <c r="C7" s="18">
        <v>2271974</v>
      </c>
      <c r="D7" s="19">
        <f t="shared" si="1"/>
        <v>2423974</v>
      </c>
      <c r="E7" s="23">
        <f t="shared" si="0"/>
        <v>14.947197368421053</v>
      </c>
    </row>
    <row r="8" spans="1:5" ht="19.5" thickBot="1" x14ac:dyDescent="0.5">
      <c r="A8" s="21">
        <v>1368</v>
      </c>
      <c r="B8" s="17">
        <v>179829</v>
      </c>
      <c r="C8" s="18">
        <v>2599309</v>
      </c>
      <c r="D8" s="19">
        <f t="shared" si="1"/>
        <v>2779138</v>
      </c>
      <c r="E8" s="23">
        <f t="shared" si="0"/>
        <v>14.454337175872634</v>
      </c>
    </row>
    <row r="9" spans="1:5" ht="19.5" thickBot="1" x14ac:dyDescent="0.5">
      <c r="A9" s="21">
        <v>1369</v>
      </c>
      <c r="B9" s="17">
        <v>191966</v>
      </c>
      <c r="C9" s="18">
        <v>2786491</v>
      </c>
      <c r="D9" s="19">
        <f t="shared" si="1"/>
        <v>2978457</v>
      </c>
      <c r="E9" s="23">
        <f t="shared" si="0"/>
        <v>14.515544419324256</v>
      </c>
    </row>
    <row r="10" spans="1:5" ht="19.5" thickBot="1" x14ac:dyDescent="0.5">
      <c r="A10" s="21">
        <v>1370</v>
      </c>
      <c r="B10" s="17">
        <v>204897</v>
      </c>
      <c r="C10" s="18">
        <v>3113295</v>
      </c>
      <c r="D10" s="19">
        <f t="shared" si="1"/>
        <v>3318192</v>
      </c>
      <c r="E10" s="23">
        <f t="shared" si="0"/>
        <v>15.194439157235099</v>
      </c>
    </row>
    <row r="11" spans="1:5" ht="19.5" thickBot="1" x14ac:dyDescent="0.5">
      <c r="A11" s="21">
        <v>1371</v>
      </c>
      <c r="B11" s="17">
        <v>217828</v>
      </c>
      <c r="C11" s="18">
        <v>3362142</v>
      </c>
      <c r="D11" s="19">
        <f t="shared" si="1"/>
        <v>3579970</v>
      </c>
      <c r="E11" s="23">
        <f t="shared" si="0"/>
        <v>15.434847677984465</v>
      </c>
    </row>
    <row r="12" spans="1:5" ht="19.5" thickBot="1" x14ac:dyDescent="0.5">
      <c r="A12" s="21">
        <v>1372</v>
      </c>
      <c r="B12" s="17">
        <v>250506</v>
      </c>
      <c r="C12" s="18">
        <v>3644148</v>
      </c>
      <c r="D12" s="19">
        <f t="shared" si="1"/>
        <v>3894654</v>
      </c>
      <c r="E12" s="23">
        <f t="shared" si="0"/>
        <v>14.547148571291705</v>
      </c>
    </row>
    <row r="13" spans="1:5" ht="19.5" thickBot="1" x14ac:dyDescent="0.5">
      <c r="A13" s="21">
        <v>1373</v>
      </c>
      <c r="B13" s="17">
        <v>283570</v>
      </c>
      <c r="C13" s="18">
        <v>3947155</v>
      </c>
      <c r="D13" s="19">
        <f t="shared" si="1"/>
        <v>4230725</v>
      </c>
      <c r="E13" s="23">
        <f t="shared" si="0"/>
        <v>13.919508410621717</v>
      </c>
    </row>
    <row r="14" spans="1:5" ht="19.5" thickBot="1" x14ac:dyDescent="0.5">
      <c r="A14" s="21">
        <v>1374</v>
      </c>
      <c r="B14" s="17">
        <v>312640</v>
      </c>
      <c r="C14" s="18">
        <v>4507219</v>
      </c>
      <c r="D14" s="19">
        <f t="shared" si="1"/>
        <v>4819859</v>
      </c>
      <c r="E14" s="23">
        <f t="shared" si="0"/>
        <v>14.416642144319345</v>
      </c>
    </row>
    <row r="15" spans="1:5" ht="19.5" thickBot="1" x14ac:dyDescent="0.5">
      <c r="A15" s="21">
        <v>1375</v>
      </c>
      <c r="B15" s="17">
        <v>374403</v>
      </c>
      <c r="C15" s="18">
        <v>4726132</v>
      </c>
      <c r="D15" s="19">
        <f t="shared" si="1"/>
        <v>5100535</v>
      </c>
      <c r="E15" s="23">
        <f t="shared" si="0"/>
        <v>12.623114665213686</v>
      </c>
    </row>
    <row r="16" spans="1:5" ht="19.5" thickBot="1" x14ac:dyDescent="0.5">
      <c r="A16" s="21">
        <v>1376</v>
      </c>
      <c r="B16" s="17">
        <v>414296</v>
      </c>
      <c r="C16" s="18">
        <v>5210742</v>
      </c>
      <c r="D16" s="19">
        <f t="shared" si="1"/>
        <v>5625038</v>
      </c>
      <c r="E16" s="23">
        <f t="shared" si="0"/>
        <v>12.577340838434356</v>
      </c>
    </row>
    <row r="17" spans="1:5" ht="19.5" thickBot="1" x14ac:dyDescent="0.5">
      <c r="A17" s="21">
        <v>1377</v>
      </c>
      <c r="B17" s="17">
        <v>431772</v>
      </c>
      <c r="C17" s="18">
        <v>5417684</v>
      </c>
      <c r="D17" s="19">
        <f t="shared" si="1"/>
        <v>5849456</v>
      </c>
      <c r="E17" s="23">
        <f t="shared" si="0"/>
        <v>12.547557507202876</v>
      </c>
    </row>
    <row r="18" spans="1:5" ht="19.5" thickBot="1" x14ac:dyDescent="0.5">
      <c r="A18" s="21">
        <v>1378</v>
      </c>
      <c r="B18" s="17">
        <v>459955</v>
      </c>
      <c r="C18" s="18">
        <v>5483753</v>
      </c>
      <c r="D18" s="19">
        <f t="shared" si="1"/>
        <v>5943708</v>
      </c>
      <c r="E18" s="23">
        <f t="shared" si="0"/>
        <v>11.922368492569925</v>
      </c>
    </row>
    <row r="19" spans="1:5" ht="19.5" thickBot="1" x14ac:dyDescent="0.5">
      <c r="A19" s="21">
        <v>1379</v>
      </c>
      <c r="B19" s="17">
        <v>475087</v>
      </c>
      <c r="C19" s="18">
        <v>5584080</v>
      </c>
      <c r="D19" s="19">
        <f t="shared" si="1"/>
        <v>6059167</v>
      </c>
      <c r="E19" s="23">
        <f t="shared" si="0"/>
        <v>11.753805092540945</v>
      </c>
    </row>
    <row r="20" spans="1:5" ht="19.5" thickBot="1" x14ac:dyDescent="0.5">
      <c r="A20" s="21">
        <v>1380</v>
      </c>
      <c r="B20" s="17">
        <v>506363</v>
      </c>
      <c r="C20" s="18">
        <v>5851550</v>
      </c>
      <c r="D20" s="19">
        <f t="shared" si="1"/>
        <v>6357913</v>
      </c>
      <c r="E20" s="23">
        <f t="shared" si="0"/>
        <v>11.556037862166075</v>
      </c>
    </row>
    <row r="21" spans="1:5" ht="19.5" thickBot="1" x14ac:dyDescent="0.5">
      <c r="A21" s="21">
        <v>1381</v>
      </c>
      <c r="B21" s="17">
        <v>567000</v>
      </c>
      <c r="C21" s="18">
        <v>6011249</v>
      </c>
      <c r="D21" s="19">
        <f t="shared" si="1"/>
        <v>6578249</v>
      </c>
      <c r="E21" s="23">
        <f t="shared" si="0"/>
        <v>10.601850088183422</v>
      </c>
    </row>
    <row r="22" spans="1:5" ht="19.5" thickBot="1" x14ac:dyDescent="0.5">
      <c r="A22" s="21">
        <v>1382</v>
      </c>
      <c r="B22" s="17">
        <v>632000</v>
      </c>
      <c r="C22" s="18">
        <v>6256154</v>
      </c>
      <c r="D22" s="19">
        <f t="shared" si="1"/>
        <v>6888154</v>
      </c>
      <c r="E22" s="23">
        <f t="shared" si="0"/>
        <v>9.898977848101266</v>
      </c>
    </row>
    <row r="23" spans="1:5" ht="19.5" thickBot="1" x14ac:dyDescent="0.5">
      <c r="A23" s="21">
        <v>1383</v>
      </c>
      <c r="B23" s="17">
        <v>629023</v>
      </c>
      <c r="C23" s="18">
        <v>6532844</v>
      </c>
      <c r="D23" s="19">
        <f t="shared" si="1"/>
        <v>7161867</v>
      </c>
      <c r="E23" s="23">
        <f t="shared" si="0"/>
        <v>10.385699727990868</v>
      </c>
    </row>
    <row r="24" spans="1:5" ht="19.5" thickBot="1" x14ac:dyDescent="0.5">
      <c r="A24" s="21">
        <v>1384</v>
      </c>
      <c r="B24" s="17">
        <v>655000</v>
      </c>
      <c r="C24" s="18">
        <v>6819726</v>
      </c>
      <c r="D24" s="19">
        <f t="shared" si="1"/>
        <v>7474726</v>
      </c>
      <c r="E24" s="23">
        <f t="shared" si="0"/>
        <v>10.411795419847328</v>
      </c>
    </row>
    <row r="25" spans="1:5" ht="19.5" thickBot="1" x14ac:dyDescent="0.5">
      <c r="A25" s="21">
        <v>1385</v>
      </c>
      <c r="B25" s="17">
        <v>889323</v>
      </c>
      <c r="C25" s="18">
        <v>6622701</v>
      </c>
      <c r="D25" s="19">
        <f t="shared" si="1"/>
        <v>7512024</v>
      </c>
      <c r="E25" s="23">
        <f t="shared" si="0"/>
        <v>7.4469017443605976</v>
      </c>
    </row>
    <row r="26" spans="1:5" ht="19.5" thickBot="1" x14ac:dyDescent="0.5">
      <c r="A26" s="21">
        <v>1386</v>
      </c>
      <c r="B26" s="17">
        <v>1039000</v>
      </c>
      <c r="C26" s="18">
        <v>7403492</v>
      </c>
      <c r="D26" s="19">
        <f t="shared" si="1"/>
        <v>8442492</v>
      </c>
      <c r="E26" s="23">
        <f t="shared" si="0"/>
        <v>7.1255938402309917</v>
      </c>
    </row>
    <row r="27" spans="1:5" ht="19.5" thickBot="1" x14ac:dyDescent="0.5">
      <c r="A27" s="21">
        <v>1387</v>
      </c>
      <c r="B27" s="17">
        <v>1266429</v>
      </c>
      <c r="C27" s="18">
        <v>7885814</v>
      </c>
      <c r="D27" s="19">
        <f t="shared" si="1"/>
        <v>9152243</v>
      </c>
      <c r="E27" s="23">
        <f t="shared" si="0"/>
        <v>6.226810977954548</v>
      </c>
    </row>
    <row r="28" spans="1:5" ht="19.5" thickBot="1" x14ac:dyDescent="0.5">
      <c r="A28" s="21">
        <v>1388</v>
      </c>
      <c r="B28" s="17">
        <v>1429482</v>
      </c>
      <c r="C28" s="18">
        <v>8488060</v>
      </c>
      <c r="D28" s="19">
        <f t="shared" si="1"/>
        <v>9917542</v>
      </c>
      <c r="E28" s="23">
        <f t="shared" si="0"/>
        <v>5.9378572098144646</v>
      </c>
    </row>
    <row r="29" spans="1:5" ht="19.5" thickBot="1" x14ac:dyDescent="0.5">
      <c r="A29" s="21">
        <v>1389</v>
      </c>
      <c r="B29" s="17">
        <v>1551618</v>
      </c>
      <c r="C29" s="18">
        <v>9022087</v>
      </c>
      <c r="D29" s="19">
        <f t="shared" si="1"/>
        <v>10573705</v>
      </c>
      <c r="E29" s="23">
        <f t="shared" si="0"/>
        <v>5.8146315652435074</v>
      </c>
    </row>
    <row r="30" spans="1:5" ht="19.5" thickBot="1" x14ac:dyDescent="0.5">
      <c r="A30" s="21">
        <v>1390</v>
      </c>
      <c r="B30" s="17">
        <v>1890809</v>
      </c>
      <c r="C30" s="18">
        <v>9606280</v>
      </c>
      <c r="D30" s="19">
        <f t="shared" si="1"/>
        <v>11497089</v>
      </c>
      <c r="E30" s="23">
        <f t="shared" si="0"/>
        <v>5.080513156008883</v>
      </c>
    </row>
    <row r="31" spans="1:5" ht="19.5" thickBot="1" x14ac:dyDescent="0.5">
      <c r="A31" s="21">
        <v>1391</v>
      </c>
      <c r="B31" s="17">
        <v>2121810</v>
      </c>
      <c r="C31" s="18">
        <v>10164873</v>
      </c>
      <c r="D31" s="19">
        <f t="shared" si="1"/>
        <v>12286683</v>
      </c>
      <c r="E31" s="23">
        <f t="shared" si="0"/>
        <v>4.7906612750434769</v>
      </c>
    </row>
    <row r="32" spans="1:5" ht="19.5" thickBot="1" x14ac:dyDescent="0.5">
      <c r="A32" s="21">
        <v>1392</v>
      </c>
      <c r="B32" s="17">
        <v>2418878</v>
      </c>
      <c r="C32" s="18">
        <v>10389169</v>
      </c>
      <c r="D32" s="19">
        <f t="shared" si="1"/>
        <v>12808047</v>
      </c>
      <c r="E32" s="23">
        <f t="shared" si="0"/>
        <v>4.2950363763695396</v>
      </c>
    </row>
    <row r="33" spans="1:7" ht="19.5" thickBot="1" x14ac:dyDescent="0.5">
      <c r="A33" s="21">
        <v>1393</v>
      </c>
      <c r="B33" s="17">
        <v>2433918</v>
      </c>
      <c r="C33" s="18">
        <v>10910580</v>
      </c>
      <c r="D33" s="19">
        <f t="shared" si="1"/>
        <v>13344498</v>
      </c>
      <c r="E33" s="23">
        <f t="shared" si="0"/>
        <v>4.4827229183563295</v>
      </c>
    </row>
    <row r="34" spans="1:7" ht="19.5" thickBot="1" x14ac:dyDescent="0.5">
      <c r="A34" s="21">
        <v>1394</v>
      </c>
      <c r="B34" s="17">
        <v>2482189</v>
      </c>
      <c r="C34" s="18">
        <v>11229537</v>
      </c>
      <c r="D34" s="19">
        <f t="shared" si="1"/>
        <v>13711726</v>
      </c>
      <c r="E34" s="23">
        <f t="shared" si="0"/>
        <v>4.5240459127004433</v>
      </c>
    </row>
    <row r="35" spans="1:7" ht="19.5" thickBot="1" x14ac:dyDescent="0.5">
      <c r="A35" s="21">
        <v>1395</v>
      </c>
      <c r="B35" s="17">
        <v>2595785</v>
      </c>
      <c r="C35" s="18">
        <v>11183835</v>
      </c>
      <c r="D35" s="19">
        <f t="shared" si="1"/>
        <v>13779620</v>
      </c>
      <c r="E35" s="23">
        <f t="shared" si="0"/>
        <v>4.3084596759747056</v>
      </c>
    </row>
    <row r="36" spans="1:7" ht="19.5" thickBot="1" x14ac:dyDescent="0.5">
      <c r="A36" s="21">
        <v>1396</v>
      </c>
      <c r="B36" s="17">
        <v>2679930</v>
      </c>
      <c r="C36" s="18">
        <v>11303024</v>
      </c>
      <c r="D36" s="19">
        <f t="shared" si="1"/>
        <v>13982954</v>
      </c>
      <c r="E36" s="23">
        <f t="shared" si="0"/>
        <v>4.2176564313246985</v>
      </c>
    </row>
    <row r="37" spans="1:7" ht="19.5" thickBot="1" x14ac:dyDescent="0.5">
      <c r="A37" s="21">
        <v>1397</v>
      </c>
      <c r="B37" s="17">
        <v>2760740.5193809289</v>
      </c>
      <c r="C37" s="18">
        <v>11268452.480619069</v>
      </c>
      <c r="D37" s="19">
        <f t="shared" si="1"/>
        <v>14029192.999999998</v>
      </c>
      <c r="E37" s="23">
        <f t="shared" si="0"/>
        <v>4.0816775069994327</v>
      </c>
    </row>
    <row r="38" spans="1:7" s="1" customFormat="1" ht="19.5" thickBot="1" x14ac:dyDescent="0.5">
      <c r="A38" s="21">
        <v>1398</v>
      </c>
      <c r="B38" s="2">
        <v>2853430</v>
      </c>
      <c r="C38" s="18">
        <v>11519830</v>
      </c>
      <c r="D38" s="2">
        <v>14373260</v>
      </c>
      <c r="E38" s="23">
        <f t="shared" si="0"/>
        <v>4.0371868242781499</v>
      </c>
      <c r="F38"/>
      <c r="G38"/>
    </row>
    <row r="39" spans="1:7" ht="19.5" thickBot="1" x14ac:dyDescent="0.5">
      <c r="A39" s="21">
        <v>1399</v>
      </c>
      <c r="B39" s="2">
        <v>2886569</v>
      </c>
      <c r="C39" s="18">
        <v>11698232</v>
      </c>
      <c r="D39" s="2">
        <f>SUM(B39:C39)</f>
        <v>14584801</v>
      </c>
      <c r="E39" s="23">
        <f t="shared" si="0"/>
        <v>4.0526424277403379</v>
      </c>
    </row>
    <row r="40" spans="1:7" ht="19.5" thickBot="1" x14ac:dyDescent="0.5">
      <c r="A40" s="21">
        <v>1400</v>
      </c>
      <c r="B40" s="2">
        <v>3124290</v>
      </c>
      <c r="C40" s="18">
        <v>12005725</v>
      </c>
      <c r="D40" s="2">
        <f>SUM(B40:C40)</f>
        <v>15130015</v>
      </c>
      <c r="E40" s="23">
        <f t="shared" si="0"/>
        <v>3.8427050625902206</v>
      </c>
    </row>
    <row r="41" spans="1:7" ht="19.5" thickBot="1" x14ac:dyDescent="0.5">
      <c r="A41" s="36">
        <v>1401</v>
      </c>
      <c r="B41" s="100">
        <v>3316612</v>
      </c>
      <c r="C41" s="18">
        <v>12240525</v>
      </c>
      <c r="D41" s="2">
        <f>SUM(B41:C41)</f>
        <v>15557137</v>
      </c>
      <c r="E41" s="23">
        <f t="shared" si="0"/>
        <v>3.690671383930348</v>
      </c>
    </row>
    <row r="42" spans="1:7" ht="19.5" thickBot="1" x14ac:dyDescent="0.5">
      <c r="A42" s="36">
        <v>1402</v>
      </c>
      <c r="B42" s="2">
        <v>3613704</v>
      </c>
      <c r="C42" s="18">
        <v>12691428</v>
      </c>
      <c r="D42" s="2">
        <f>SUM(B42:C42)</f>
        <v>16305132</v>
      </c>
      <c r="E42" s="23">
        <f t="shared" si="0"/>
        <v>3.5120275484655079</v>
      </c>
    </row>
    <row r="44" spans="1:7" x14ac:dyDescent="0.2">
      <c r="D44" s="8"/>
    </row>
    <row r="76" spans="3:3" x14ac:dyDescent="0.2">
      <c r="C76">
        <v>19924</v>
      </c>
    </row>
    <row r="77" spans="3:3" x14ac:dyDescent="0.2">
      <c r="C77">
        <v>4047584</v>
      </c>
    </row>
    <row r="78" spans="3:3" x14ac:dyDescent="0.2">
      <c r="C78">
        <f>C76+C77</f>
        <v>4067508</v>
      </c>
    </row>
  </sheetData>
  <mergeCells count="1"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ignoredErrors>
    <ignoredError sqref="D39:D4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6CE4-E27B-479A-AF30-C0646BAB1BE1}">
  <sheetPr>
    <tabColor rgb="FF00B050"/>
  </sheetPr>
  <dimension ref="A1:N99"/>
  <sheetViews>
    <sheetView rightToLeft="1" view="pageBreakPreview" topLeftCell="A79" zoomScaleNormal="100" zoomScaleSheetLayoutView="100" workbookViewId="0">
      <selection activeCell="N21" sqref="N21"/>
    </sheetView>
  </sheetViews>
  <sheetFormatPr defaultColWidth="10.42578125" defaultRowHeight="18.75" x14ac:dyDescent="0.45"/>
  <cols>
    <col min="1" max="1" width="15" style="1" customWidth="1"/>
    <col min="2" max="5" width="16.140625" style="1" customWidth="1"/>
    <col min="6" max="6" width="17" style="1" customWidth="1"/>
    <col min="7" max="7" width="10.28515625" style="1" customWidth="1"/>
    <col min="8" max="12" width="9.140625" style="1" customWidth="1"/>
    <col min="13" max="13" width="11.5703125" style="1" bestFit="1" customWidth="1"/>
    <col min="14" max="246" width="9.140625" style="1" customWidth="1"/>
    <col min="247" max="247" width="5.5703125" style="1" bestFit="1" customWidth="1"/>
    <col min="248" max="248" width="11.28515625" style="1" customWidth="1"/>
    <col min="249" max="249" width="8.7109375" style="1" bestFit="1" customWidth="1"/>
    <col min="250" max="250" width="12.140625" style="1" bestFit="1" customWidth="1"/>
    <col min="251" max="252" width="7.85546875" style="1" bestFit="1" customWidth="1"/>
    <col min="253" max="16384" width="10.42578125" style="1"/>
  </cols>
  <sheetData>
    <row r="1" spans="1:14" ht="24.75" thickBot="1" x14ac:dyDescent="0.5">
      <c r="A1" s="110" t="s">
        <v>104</v>
      </c>
      <c r="B1" s="110"/>
      <c r="C1" s="110"/>
      <c r="D1" s="110"/>
      <c r="E1" s="110"/>
      <c r="F1" s="110"/>
      <c r="G1" s="107"/>
      <c r="H1" s="107"/>
      <c r="I1" s="107"/>
    </row>
    <row r="2" spans="1:14" ht="50.1" customHeight="1" thickBot="1" x14ac:dyDescent="0.5">
      <c r="A2" s="9" t="s">
        <v>3</v>
      </c>
      <c r="B2" s="9" t="s">
        <v>40</v>
      </c>
      <c r="C2" s="15" t="s">
        <v>39</v>
      </c>
      <c r="D2" s="9" t="s">
        <v>54</v>
      </c>
      <c r="E2" s="15" t="s">
        <v>41</v>
      </c>
      <c r="F2" s="88" t="s">
        <v>43</v>
      </c>
      <c r="M2" s="9" t="s">
        <v>40</v>
      </c>
      <c r="N2" s="15" t="s">
        <v>39</v>
      </c>
    </row>
    <row r="3" spans="1:14" ht="21.75" customHeight="1" thickBot="1" x14ac:dyDescent="0.5">
      <c r="A3" s="11">
        <v>1340</v>
      </c>
      <c r="B3" s="17">
        <v>306130</v>
      </c>
      <c r="C3" s="18">
        <v>12111</v>
      </c>
      <c r="D3" s="19">
        <f>B3+C3</f>
        <v>318241</v>
      </c>
      <c r="E3" s="16">
        <v>2783</v>
      </c>
      <c r="F3" s="14">
        <f>(B3+C3)/E3</f>
        <v>114.35177865612648</v>
      </c>
      <c r="L3" s="1">
        <v>1000</v>
      </c>
      <c r="M3" s="17">
        <f>B3/L3</f>
        <v>306.13</v>
      </c>
      <c r="N3" s="18">
        <f>C3/L3</f>
        <v>12.111000000000001</v>
      </c>
    </row>
    <row r="4" spans="1:14" ht="21.75" customHeight="1" thickBot="1" x14ac:dyDescent="0.5">
      <c r="A4" s="11">
        <v>1341</v>
      </c>
      <c r="B4" s="17">
        <v>309596</v>
      </c>
      <c r="C4" s="18">
        <v>14107</v>
      </c>
      <c r="D4" s="19">
        <f t="shared" ref="D4:D94" si="0">B4+C4</f>
        <v>323703</v>
      </c>
      <c r="E4" s="16">
        <v>3262</v>
      </c>
      <c r="F4" s="14">
        <f t="shared" ref="F4:F93" si="1">(B4+C4)/E4</f>
        <v>99.234518700183941</v>
      </c>
      <c r="G4" s="4">
        <f t="shared" ref="G4:G12" si="2">B4/B3</f>
        <v>1.0113219873909778</v>
      </c>
      <c r="H4" s="4">
        <f t="shared" ref="H4:J12" si="3">C4/C3</f>
        <v>1.1648088514573529</v>
      </c>
      <c r="I4" s="4">
        <f t="shared" si="3"/>
        <v>1.0171630933789173</v>
      </c>
      <c r="J4" s="4">
        <f t="shared" si="3"/>
        <v>1.1721164211282789</v>
      </c>
      <c r="L4" s="1">
        <v>1000</v>
      </c>
      <c r="M4" s="17">
        <f t="shared" ref="M4:M93" si="4">B4/L4</f>
        <v>309.596</v>
      </c>
      <c r="N4" s="18">
        <f t="shared" ref="N4:N93" si="5">C4/L4</f>
        <v>14.106999999999999</v>
      </c>
    </row>
    <row r="5" spans="1:14" ht="21.75" customHeight="1" thickBot="1" x14ac:dyDescent="0.5">
      <c r="A5" s="11">
        <v>1342</v>
      </c>
      <c r="B5" s="17">
        <v>312614</v>
      </c>
      <c r="C5" s="18">
        <v>18432</v>
      </c>
      <c r="D5" s="19">
        <f t="shared" si="0"/>
        <v>331046</v>
      </c>
      <c r="E5" s="16">
        <v>3448</v>
      </c>
      <c r="F5" s="14">
        <f t="shared" si="1"/>
        <v>96.011020881670532</v>
      </c>
      <c r="G5" s="4">
        <f t="shared" si="2"/>
        <v>1.0097481879610848</v>
      </c>
      <c r="H5" s="4">
        <f t="shared" si="3"/>
        <v>1.3065853831431204</v>
      </c>
      <c r="I5" s="4">
        <f t="shared" si="3"/>
        <v>1.0226843742566489</v>
      </c>
      <c r="J5" s="4">
        <f t="shared" si="3"/>
        <v>1.0570202329858982</v>
      </c>
      <c r="L5" s="1">
        <v>1000</v>
      </c>
      <c r="M5" s="17">
        <f t="shared" si="4"/>
        <v>312.61399999999998</v>
      </c>
      <c r="N5" s="18">
        <f t="shared" si="5"/>
        <v>18.431999999999999</v>
      </c>
    </row>
    <row r="6" spans="1:14" ht="21.75" customHeight="1" thickBot="1" x14ac:dyDescent="0.5">
      <c r="A6" s="11">
        <v>1343</v>
      </c>
      <c r="B6" s="17">
        <v>329026</v>
      </c>
      <c r="C6" s="18">
        <v>20599</v>
      </c>
      <c r="D6" s="19">
        <f t="shared" si="0"/>
        <v>349625</v>
      </c>
      <c r="E6" s="16">
        <v>3658</v>
      </c>
      <c r="F6" s="14">
        <f t="shared" si="1"/>
        <v>95.578184800437398</v>
      </c>
      <c r="G6" s="4">
        <f t="shared" si="2"/>
        <v>1.0524992482742295</v>
      </c>
      <c r="H6" s="4">
        <f t="shared" si="3"/>
        <v>1.1175672743055556</v>
      </c>
      <c r="I6" s="4">
        <f t="shared" si="3"/>
        <v>1.0561221099182592</v>
      </c>
      <c r="J6" s="4">
        <f t="shared" si="3"/>
        <v>1.0609048723897911</v>
      </c>
      <c r="L6" s="1">
        <v>1000</v>
      </c>
      <c r="M6" s="17">
        <f t="shared" si="4"/>
        <v>329.02600000000001</v>
      </c>
      <c r="N6" s="18">
        <f t="shared" si="5"/>
        <v>20.599</v>
      </c>
    </row>
    <row r="7" spans="1:14" ht="21.75" customHeight="1" thickBot="1" x14ac:dyDescent="0.5">
      <c r="A7" s="11">
        <v>1344</v>
      </c>
      <c r="B7" s="17">
        <v>394813</v>
      </c>
      <c r="C7" s="18">
        <v>23913</v>
      </c>
      <c r="D7" s="19">
        <f t="shared" si="0"/>
        <v>418726</v>
      </c>
      <c r="E7" s="16">
        <v>4002</v>
      </c>
      <c r="F7" s="14">
        <f t="shared" si="1"/>
        <v>104.62918540729635</v>
      </c>
      <c r="G7" s="4">
        <f t="shared" si="2"/>
        <v>1.1999446852224445</v>
      </c>
      <c r="H7" s="4">
        <f t="shared" si="3"/>
        <v>1.16088159619399</v>
      </c>
      <c r="I7" s="4">
        <f t="shared" si="3"/>
        <v>1.197643189131212</v>
      </c>
      <c r="J7" s="4">
        <f t="shared" si="3"/>
        <v>1.0940404592673592</v>
      </c>
      <c r="L7" s="1">
        <v>1000</v>
      </c>
      <c r="M7" s="17">
        <f t="shared" si="4"/>
        <v>394.81299999999999</v>
      </c>
      <c r="N7" s="18">
        <f t="shared" si="5"/>
        <v>23.913</v>
      </c>
    </row>
    <row r="8" spans="1:14" ht="21.75" customHeight="1" thickBot="1" x14ac:dyDescent="0.5">
      <c r="A8" s="11">
        <v>1345</v>
      </c>
      <c r="B8" s="17">
        <v>451578</v>
      </c>
      <c r="C8" s="18">
        <v>26900</v>
      </c>
      <c r="D8" s="19">
        <f t="shared" si="0"/>
        <v>478478</v>
      </c>
      <c r="E8" s="16">
        <v>4445</v>
      </c>
      <c r="F8" s="14">
        <f t="shared" si="1"/>
        <v>107.64409448818898</v>
      </c>
      <c r="G8" s="4">
        <f t="shared" si="2"/>
        <v>1.1437769273048253</v>
      </c>
      <c r="H8" s="4">
        <f t="shared" si="3"/>
        <v>1.1249111362020658</v>
      </c>
      <c r="I8" s="4">
        <f t="shared" si="3"/>
        <v>1.1426995218830451</v>
      </c>
      <c r="J8" s="4">
        <f t="shared" si="3"/>
        <v>1.1106946526736632</v>
      </c>
      <c r="L8" s="1">
        <v>1000</v>
      </c>
      <c r="M8" s="17">
        <f t="shared" si="4"/>
        <v>451.57799999999997</v>
      </c>
      <c r="N8" s="18">
        <f t="shared" si="5"/>
        <v>26.9</v>
      </c>
    </row>
    <row r="9" spans="1:14" ht="21.75" customHeight="1" thickBot="1" x14ac:dyDescent="0.5">
      <c r="A9" s="11">
        <v>1346</v>
      </c>
      <c r="B9" s="17">
        <v>539862</v>
      </c>
      <c r="C9" s="18">
        <v>27838</v>
      </c>
      <c r="D9" s="19">
        <f t="shared" si="0"/>
        <v>567700</v>
      </c>
      <c r="E9" s="16">
        <v>5207</v>
      </c>
      <c r="F9" s="14">
        <f t="shared" si="1"/>
        <v>109.02631073554831</v>
      </c>
      <c r="G9" s="4">
        <f t="shared" si="2"/>
        <v>1.1955011094428869</v>
      </c>
      <c r="H9" s="4">
        <f t="shared" si="3"/>
        <v>1.0348698884758365</v>
      </c>
      <c r="I9" s="4">
        <f t="shared" si="3"/>
        <v>1.1864704333323579</v>
      </c>
      <c r="J9" s="4">
        <f t="shared" si="3"/>
        <v>1.1714285714285715</v>
      </c>
      <c r="L9" s="1">
        <v>1000</v>
      </c>
      <c r="M9" s="17">
        <f t="shared" si="4"/>
        <v>539.86199999999997</v>
      </c>
      <c r="N9" s="18">
        <f t="shared" si="5"/>
        <v>27.838000000000001</v>
      </c>
    </row>
    <row r="10" spans="1:14" ht="21.75" customHeight="1" thickBot="1" x14ac:dyDescent="0.5">
      <c r="A10" s="11">
        <v>1347</v>
      </c>
      <c r="B10" s="17">
        <v>627017</v>
      </c>
      <c r="C10" s="18">
        <v>31256</v>
      </c>
      <c r="D10" s="19">
        <f t="shared" si="0"/>
        <v>658273</v>
      </c>
      <c r="E10" s="16">
        <v>6218</v>
      </c>
      <c r="F10" s="14">
        <f t="shared" si="1"/>
        <v>105.86571244773239</v>
      </c>
      <c r="G10" s="4">
        <f t="shared" si="2"/>
        <v>1.1614394048849521</v>
      </c>
      <c r="H10" s="4">
        <f t="shared" si="3"/>
        <v>1.1227818090380055</v>
      </c>
      <c r="I10" s="4">
        <f t="shared" si="3"/>
        <v>1.1595437731196054</v>
      </c>
      <c r="J10" s="4">
        <f t="shared" si="3"/>
        <v>1.1941617053965816</v>
      </c>
      <c r="L10" s="1">
        <v>1000</v>
      </c>
      <c r="M10" s="17">
        <f t="shared" si="4"/>
        <v>627.01700000000005</v>
      </c>
      <c r="N10" s="18">
        <f t="shared" si="5"/>
        <v>31.256</v>
      </c>
    </row>
    <row r="11" spans="1:14" ht="21.75" customHeight="1" thickBot="1" x14ac:dyDescent="0.5">
      <c r="A11" s="11">
        <v>1348</v>
      </c>
      <c r="B11" s="17">
        <v>683496</v>
      </c>
      <c r="C11" s="18">
        <v>33850</v>
      </c>
      <c r="D11" s="19">
        <f t="shared" si="0"/>
        <v>717346</v>
      </c>
      <c r="E11" s="16">
        <v>7092</v>
      </c>
      <c r="F11" s="14">
        <f t="shared" si="1"/>
        <v>101.14861816130852</v>
      </c>
      <c r="G11" s="4">
        <f t="shared" si="2"/>
        <v>1.0900757076761873</v>
      </c>
      <c r="H11" s="4">
        <f t="shared" si="3"/>
        <v>1.0829920655234195</v>
      </c>
      <c r="I11" s="4">
        <f t="shared" si="3"/>
        <v>1.0897393634555876</v>
      </c>
      <c r="J11" s="4">
        <f t="shared" si="3"/>
        <v>1.1405596654872949</v>
      </c>
      <c r="L11" s="1">
        <v>1000</v>
      </c>
      <c r="M11" s="17">
        <f t="shared" si="4"/>
        <v>683.49599999999998</v>
      </c>
      <c r="N11" s="18">
        <f t="shared" si="5"/>
        <v>33.85</v>
      </c>
    </row>
    <row r="12" spans="1:14" ht="21.75" customHeight="1" thickBot="1" x14ac:dyDescent="0.5">
      <c r="A12" s="11">
        <v>1349</v>
      </c>
      <c r="B12" s="17">
        <v>732017</v>
      </c>
      <c r="C12" s="18">
        <v>37483</v>
      </c>
      <c r="D12" s="19">
        <f t="shared" si="0"/>
        <v>769500</v>
      </c>
      <c r="E12" s="16">
        <v>7999</v>
      </c>
      <c r="F12" s="14">
        <f t="shared" si="1"/>
        <v>96.199524940617579</v>
      </c>
      <c r="G12" s="4">
        <f t="shared" si="2"/>
        <v>1.0709894425131969</v>
      </c>
      <c r="H12" s="4">
        <f t="shared" si="3"/>
        <v>1.1073264401772527</v>
      </c>
      <c r="I12" s="4">
        <f t="shared" si="3"/>
        <v>1.0727041065259999</v>
      </c>
      <c r="J12" s="4">
        <f t="shared" si="3"/>
        <v>1.1278905809362663</v>
      </c>
      <c r="L12" s="1">
        <v>1000</v>
      </c>
      <c r="M12" s="17">
        <f t="shared" si="4"/>
        <v>732.01700000000005</v>
      </c>
      <c r="N12" s="18">
        <f t="shared" si="5"/>
        <v>37.482999999999997</v>
      </c>
    </row>
    <row r="13" spans="1:14" ht="21.75" customHeight="1" thickBot="1" x14ac:dyDescent="0.6">
      <c r="A13" s="25" t="s">
        <v>76</v>
      </c>
      <c r="B13" s="69">
        <f>GEOMEAN(G4:G12)-1</f>
        <v>0.10171272068408066</v>
      </c>
      <c r="C13" s="69">
        <f>GEOMEAN(H4:H12)-1</f>
        <v>0.13374960498804112</v>
      </c>
      <c r="D13" s="69">
        <f>GEOMEAN(I4:I12)-1</f>
        <v>0.10307700844358569</v>
      </c>
      <c r="E13" s="69">
        <f>GEOMEAN(J4:J12)-1</f>
        <v>0.12446759232300053</v>
      </c>
      <c r="F13" s="69" t="s">
        <v>87</v>
      </c>
    </row>
    <row r="14" spans="1:14" ht="21.75" customHeight="1" x14ac:dyDescent="0.55000000000000004">
      <c r="A14" s="87"/>
      <c r="B14" s="87"/>
      <c r="C14" s="87"/>
      <c r="D14" s="87"/>
      <c r="E14" s="87"/>
      <c r="F14" s="87"/>
    </row>
    <row r="15" spans="1:14" ht="21.75" customHeight="1" x14ac:dyDescent="0.55000000000000004">
      <c r="A15" s="87"/>
      <c r="B15" s="87"/>
      <c r="C15" s="87"/>
      <c r="D15" s="87"/>
      <c r="E15" s="87"/>
      <c r="F15" s="87"/>
    </row>
    <row r="16" spans="1:14" ht="21.75" customHeight="1" x14ac:dyDescent="0.55000000000000004">
      <c r="A16" s="87"/>
      <c r="B16" s="87"/>
      <c r="C16" s="87"/>
      <c r="D16" s="87"/>
      <c r="E16" s="87"/>
      <c r="F16" s="87"/>
    </row>
    <row r="17" spans="1:14" ht="9" customHeight="1" thickBot="1" x14ac:dyDescent="0.5">
      <c r="A17" s="110" t="s">
        <v>105</v>
      </c>
      <c r="B17" s="110"/>
      <c r="C17" s="110"/>
      <c r="D17" s="110"/>
      <c r="E17" s="110"/>
      <c r="F17" s="110"/>
      <c r="G17" s="4">
        <f>B17/B12</f>
        <v>0</v>
      </c>
      <c r="H17" s="4">
        <f>C17/C12</f>
        <v>0</v>
      </c>
      <c r="I17" s="4">
        <f>D17/D12</f>
        <v>0</v>
      </c>
      <c r="J17" s="4">
        <f>E17/E12</f>
        <v>0</v>
      </c>
    </row>
    <row r="18" spans="1:14" ht="50.1" customHeight="1" thickBot="1" x14ac:dyDescent="0.5">
      <c r="A18" s="9" t="s">
        <v>3</v>
      </c>
      <c r="B18" s="9" t="s">
        <v>40</v>
      </c>
      <c r="C18" s="15" t="s">
        <v>39</v>
      </c>
      <c r="D18" s="9" t="s">
        <v>54</v>
      </c>
      <c r="E18" s="15" t="s">
        <v>41</v>
      </c>
      <c r="F18" s="88" t="s">
        <v>43</v>
      </c>
      <c r="G18" s="4"/>
      <c r="H18" s="4"/>
      <c r="I18" s="4"/>
      <c r="J18" s="4"/>
      <c r="M18" s="9" t="s">
        <v>40</v>
      </c>
      <c r="N18" s="15" t="s">
        <v>39</v>
      </c>
    </row>
    <row r="19" spans="1:14" ht="21.75" customHeight="1" thickBot="1" x14ac:dyDescent="0.5">
      <c r="A19" s="11">
        <v>1350</v>
      </c>
      <c r="B19" s="17">
        <v>833584</v>
      </c>
      <c r="C19" s="18">
        <v>41032</v>
      </c>
      <c r="D19" s="19">
        <f t="shared" si="0"/>
        <v>874616</v>
      </c>
      <c r="E19" s="16">
        <v>9285</v>
      </c>
      <c r="F19" s="14">
        <f t="shared" si="1"/>
        <v>94.196661281637049</v>
      </c>
      <c r="G19" s="4">
        <f>B19/B12</f>
        <v>1.1387495099157534</v>
      </c>
      <c r="H19" s="4">
        <f>C19/C12</f>
        <v>1.0946829229250594</v>
      </c>
      <c r="I19" s="4">
        <f>D19/D12</f>
        <v>1.1366029889538662</v>
      </c>
      <c r="J19" s="4">
        <f>E19/E12</f>
        <v>1.1607700962620326</v>
      </c>
      <c r="L19" s="1">
        <v>1000</v>
      </c>
      <c r="M19" s="17">
        <f t="shared" si="4"/>
        <v>833.58399999999995</v>
      </c>
      <c r="N19" s="18">
        <f t="shared" si="5"/>
        <v>41.031999999999996</v>
      </c>
    </row>
    <row r="20" spans="1:14" ht="21.75" customHeight="1" thickBot="1" x14ac:dyDescent="0.5">
      <c r="A20" s="11">
        <v>1351</v>
      </c>
      <c r="B20" s="17">
        <v>1001740</v>
      </c>
      <c r="C20" s="18">
        <v>44036</v>
      </c>
      <c r="D20" s="19">
        <f t="shared" si="0"/>
        <v>1045776</v>
      </c>
      <c r="E20" s="16">
        <v>10428</v>
      </c>
      <c r="F20" s="14">
        <f t="shared" si="1"/>
        <v>100.28538550057537</v>
      </c>
      <c r="G20" s="4">
        <f t="shared" ref="G20:G28" si="6">B20/B19</f>
        <v>1.2017265206625847</v>
      </c>
      <c r="H20" s="4">
        <f t="shared" ref="H20:H28" si="7">C20/C19</f>
        <v>1.0732111522713979</v>
      </c>
      <c r="I20" s="4">
        <f t="shared" ref="I20:I28" si="8">D20/D19</f>
        <v>1.1956973117345213</v>
      </c>
      <c r="J20" s="4">
        <f t="shared" ref="J20:J28" si="9">E20/E19</f>
        <v>1.1231017770597738</v>
      </c>
      <c r="L20" s="1">
        <v>1000</v>
      </c>
      <c r="M20" s="17">
        <f t="shared" si="4"/>
        <v>1001.74</v>
      </c>
      <c r="N20" s="18">
        <f t="shared" si="5"/>
        <v>44.036000000000001</v>
      </c>
    </row>
    <row r="21" spans="1:14" ht="21.75" customHeight="1" thickBot="1" x14ac:dyDescent="0.5">
      <c r="A21" s="11">
        <v>1352</v>
      </c>
      <c r="B21" s="17">
        <v>1122911</v>
      </c>
      <c r="C21" s="18">
        <v>49675</v>
      </c>
      <c r="D21" s="19">
        <f t="shared" si="0"/>
        <v>1172586</v>
      </c>
      <c r="E21" s="16">
        <v>12074</v>
      </c>
      <c r="F21" s="14">
        <f t="shared" si="1"/>
        <v>97.116614212357135</v>
      </c>
      <c r="G21" s="4">
        <f t="shared" si="6"/>
        <v>1.1209605286800965</v>
      </c>
      <c r="H21" s="4">
        <f t="shared" si="7"/>
        <v>1.1280543191933872</v>
      </c>
      <c r="I21" s="4">
        <f t="shared" si="8"/>
        <v>1.1212592371597743</v>
      </c>
      <c r="J21" s="4">
        <f t="shared" si="9"/>
        <v>1.157844265439202</v>
      </c>
      <c r="L21" s="1">
        <v>1000</v>
      </c>
      <c r="M21" s="17">
        <f t="shared" si="4"/>
        <v>1122.9110000000001</v>
      </c>
      <c r="N21" s="18">
        <f t="shared" si="5"/>
        <v>49.674999999999997</v>
      </c>
    </row>
    <row r="22" spans="1:14" ht="21.75" customHeight="1" thickBot="1" x14ac:dyDescent="0.5">
      <c r="A22" s="11">
        <v>1353</v>
      </c>
      <c r="B22" s="17">
        <v>1289791</v>
      </c>
      <c r="C22" s="18">
        <v>53892</v>
      </c>
      <c r="D22" s="19">
        <f t="shared" si="0"/>
        <v>1343683</v>
      </c>
      <c r="E22" s="16">
        <v>13180</v>
      </c>
      <c r="F22" s="14">
        <f t="shared" si="1"/>
        <v>101.94863429438543</v>
      </c>
      <c r="G22" s="4">
        <f t="shared" si="6"/>
        <v>1.1486137369747023</v>
      </c>
      <c r="H22" s="4">
        <f t="shared" si="7"/>
        <v>1.0848917966784097</v>
      </c>
      <c r="I22" s="4">
        <f t="shared" si="8"/>
        <v>1.1459142442430661</v>
      </c>
      <c r="J22" s="4">
        <f t="shared" si="9"/>
        <v>1.0916017889680305</v>
      </c>
      <c r="L22" s="1">
        <v>1000</v>
      </c>
      <c r="M22" s="17">
        <f t="shared" si="4"/>
        <v>1289.7909999999999</v>
      </c>
      <c r="N22" s="18">
        <f t="shared" si="5"/>
        <v>53.892000000000003</v>
      </c>
    </row>
    <row r="23" spans="1:14" ht="21.75" customHeight="1" thickBot="1" x14ac:dyDescent="0.5">
      <c r="A23" s="11">
        <v>1354</v>
      </c>
      <c r="B23" s="17">
        <v>1520951</v>
      </c>
      <c r="C23" s="18">
        <v>61201</v>
      </c>
      <c r="D23" s="19">
        <f t="shared" si="0"/>
        <v>1582152</v>
      </c>
      <c r="E23" s="16">
        <v>3920</v>
      </c>
      <c r="F23" s="14">
        <f t="shared" si="1"/>
        <v>403.61020408163267</v>
      </c>
      <c r="G23" s="4">
        <f t="shared" si="6"/>
        <v>1.179222835327584</v>
      </c>
      <c r="H23" s="4">
        <f t="shared" si="7"/>
        <v>1.1356230980479478</v>
      </c>
      <c r="I23" s="4">
        <f t="shared" si="8"/>
        <v>1.1774741512693099</v>
      </c>
      <c r="J23" s="4">
        <f t="shared" si="9"/>
        <v>0.29742033383915023</v>
      </c>
      <c r="L23" s="1">
        <v>1000</v>
      </c>
      <c r="M23" s="17">
        <f t="shared" si="4"/>
        <v>1520.951</v>
      </c>
      <c r="N23" s="18">
        <f t="shared" si="5"/>
        <v>61.201000000000001</v>
      </c>
    </row>
    <row r="24" spans="1:14" ht="21.75" customHeight="1" thickBot="1" x14ac:dyDescent="0.5">
      <c r="A24" s="11">
        <v>1355</v>
      </c>
      <c r="B24" s="17">
        <v>1688310</v>
      </c>
      <c r="C24" s="18">
        <v>69644</v>
      </c>
      <c r="D24" s="19">
        <f t="shared" si="0"/>
        <v>1757954</v>
      </c>
      <c r="E24" s="16">
        <v>4001</v>
      </c>
      <c r="F24" s="14">
        <f t="shared" si="1"/>
        <v>439.37865533616593</v>
      </c>
      <c r="G24" s="4">
        <f t="shared" si="6"/>
        <v>1.1100357605208846</v>
      </c>
      <c r="H24" s="4">
        <f t="shared" si="7"/>
        <v>1.1379552621689188</v>
      </c>
      <c r="I24" s="4">
        <f t="shared" si="8"/>
        <v>1.1111157461482841</v>
      </c>
      <c r="J24" s="4">
        <f t="shared" si="9"/>
        <v>1.0206632653061225</v>
      </c>
      <c r="L24" s="1">
        <v>1000</v>
      </c>
      <c r="M24" s="17">
        <f t="shared" si="4"/>
        <v>1688.31</v>
      </c>
      <c r="N24" s="18">
        <f t="shared" si="5"/>
        <v>69.644000000000005</v>
      </c>
    </row>
    <row r="25" spans="1:14" ht="21.75" customHeight="1" thickBot="1" x14ac:dyDescent="0.5">
      <c r="A25" s="11">
        <v>1356</v>
      </c>
      <c r="B25" s="17">
        <v>1765526</v>
      </c>
      <c r="C25" s="18">
        <v>79372</v>
      </c>
      <c r="D25" s="19">
        <f t="shared" si="0"/>
        <v>1844898</v>
      </c>
      <c r="E25" s="16">
        <v>6500</v>
      </c>
      <c r="F25" s="14">
        <f t="shared" si="1"/>
        <v>283.83046153846152</v>
      </c>
      <c r="G25" s="4">
        <f t="shared" si="6"/>
        <v>1.0457356765049073</v>
      </c>
      <c r="H25" s="4">
        <f t="shared" si="7"/>
        <v>1.1396818103497788</v>
      </c>
      <c r="I25" s="4">
        <f t="shared" si="8"/>
        <v>1.0494574943371671</v>
      </c>
      <c r="J25" s="4">
        <f t="shared" si="9"/>
        <v>1.6245938515371157</v>
      </c>
      <c r="L25" s="1">
        <v>1000</v>
      </c>
      <c r="M25" s="17">
        <f t="shared" si="4"/>
        <v>1765.5260000000001</v>
      </c>
      <c r="N25" s="18">
        <f t="shared" si="5"/>
        <v>79.372</v>
      </c>
    </row>
    <row r="26" spans="1:14" ht="21.75" customHeight="1" thickBot="1" x14ac:dyDescent="0.5">
      <c r="A26" s="11">
        <v>1357</v>
      </c>
      <c r="B26" s="17">
        <v>1811736</v>
      </c>
      <c r="C26" s="18">
        <v>89104</v>
      </c>
      <c r="D26" s="19">
        <f t="shared" si="0"/>
        <v>1900840</v>
      </c>
      <c r="E26" s="16">
        <v>6700</v>
      </c>
      <c r="F26" s="14">
        <f t="shared" si="1"/>
        <v>283.70746268656717</v>
      </c>
      <c r="G26" s="4">
        <f t="shared" si="6"/>
        <v>1.0261735029673875</v>
      </c>
      <c r="H26" s="4">
        <f t="shared" si="7"/>
        <v>1.1226125081892859</v>
      </c>
      <c r="I26" s="4">
        <f t="shared" si="8"/>
        <v>1.030322543576935</v>
      </c>
      <c r="J26" s="4">
        <f t="shared" si="9"/>
        <v>1.0307692307692307</v>
      </c>
      <c r="L26" s="1">
        <v>1000</v>
      </c>
      <c r="M26" s="17">
        <f t="shared" si="4"/>
        <v>1811.7360000000001</v>
      </c>
      <c r="N26" s="18">
        <f t="shared" si="5"/>
        <v>89.103999999999999</v>
      </c>
    </row>
    <row r="27" spans="1:14" ht="21.75" customHeight="1" thickBot="1" x14ac:dyDescent="0.5">
      <c r="A27" s="11">
        <v>1358</v>
      </c>
      <c r="B27" s="17">
        <v>1697478</v>
      </c>
      <c r="C27" s="18">
        <v>100903</v>
      </c>
      <c r="D27" s="19">
        <f t="shared" si="0"/>
        <v>1798381</v>
      </c>
      <c r="E27" s="16">
        <v>6800</v>
      </c>
      <c r="F27" s="14">
        <f t="shared" si="1"/>
        <v>264.46779411764703</v>
      </c>
      <c r="G27" s="4">
        <f t="shared" si="6"/>
        <v>0.93693452026123014</v>
      </c>
      <c r="H27" s="4">
        <f t="shared" si="7"/>
        <v>1.1324182977195187</v>
      </c>
      <c r="I27" s="4">
        <f t="shared" si="8"/>
        <v>0.94609804086614335</v>
      </c>
      <c r="J27" s="4">
        <f t="shared" si="9"/>
        <v>1.0149253731343284</v>
      </c>
      <c r="L27" s="1">
        <v>1000</v>
      </c>
      <c r="M27" s="17">
        <f t="shared" si="4"/>
        <v>1697.4780000000001</v>
      </c>
      <c r="N27" s="18">
        <f t="shared" si="5"/>
        <v>100.90300000000001</v>
      </c>
    </row>
    <row r="28" spans="1:14" ht="21.75" customHeight="1" thickBot="1" x14ac:dyDescent="0.5">
      <c r="A28" s="11">
        <v>1359</v>
      </c>
      <c r="B28" s="17">
        <v>1727574</v>
      </c>
      <c r="C28" s="18">
        <v>125278</v>
      </c>
      <c r="D28" s="19">
        <f t="shared" si="0"/>
        <v>1852852</v>
      </c>
      <c r="E28" s="16">
        <v>7068</v>
      </c>
      <c r="F28" s="14">
        <f t="shared" si="1"/>
        <v>262.14657611771366</v>
      </c>
      <c r="G28" s="4">
        <f t="shared" si="6"/>
        <v>1.017729832139209</v>
      </c>
      <c r="H28" s="4">
        <f t="shared" si="7"/>
        <v>1.2415686352239279</v>
      </c>
      <c r="I28" s="4">
        <f t="shared" si="8"/>
        <v>1.030288909858367</v>
      </c>
      <c r="J28" s="4">
        <f t="shared" si="9"/>
        <v>1.0394117647058823</v>
      </c>
      <c r="L28" s="1">
        <v>1000</v>
      </c>
      <c r="M28" s="17">
        <f t="shared" si="4"/>
        <v>1727.5740000000001</v>
      </c>
      <c r="N28" s="18">
        <f t="shared" si="5"/>
        <v>125.27800000000001</v>
      </c>
    </row>
    <row r="29" spans="1:14" ht="21.75" customHeight="1" thickBot="1" x14ac:dyDescent="0.6">
      <c r="A29" s="25" t="s">
        <v>76</v>
      </c>
      <c r="B29" s="69">
        <f>GEOMEAN(G20:G28)-1</f>
        <v>8.4339439933740268E-2</v>
      </c>
      <c r="C29" s="69">
        <f>GEOMEAN(H20:H28)-1</f>
        <v>0.13203889112664435</v>
      </c>
      <c r="D29" s="69">
        <f>GEOMEAN(I20:I28)-1</f>
        <v>8.6988157377636321E-2</v>
      </c>
      <c r="E29" s="69">
        <f>GEOMEAN(J20:J28)-1</f>
        <v>-2.9858776364447892E-2</v>
      </c>
      <c r="F29" s="69" t="s">
        <v>87</v>
      </c>
    </row>
    <row r="30" spans="1:14" ht="21.75" customHeight="1" x14ac:dyDescent="0.55000000000000004">
      <c r="A30" s="125" t="s">
        <v>53</v>
      </c>
      <c r="B30" s="125"/>
      <c r="C30" s="125"/>
      <c r="D30" s="125"/>
      <c r="E30" s="125"/>
      <c r="F30" s="125"/>
      <c r="G30" s="4"/>
      <c r="H30" s="4"/>
      <c r="I30" s="4"/>
      <c r="J30" s="4"/>
    </row>
    <row r="31" spans="1:14" ht="21.75" customHeight="1" x14ac:dyDescent="0.55000000000000004">
      <c r="A31" s="87"/>
      <c r="B31" s="87"/>
      <c r="C31" s="87"/>
      <c r="D31" s="87"/>
      <c r="E31" s="4"/>
    </row>
    <row r="32" spans="1:14" ht="21.75" customHeight="1" x14ac:dyDescent="0.55000000000000004">
      <c r="A32" s="87"/>
      <c r="B32" s="87"/>
      <c r="C32" s="87"/>
      <c r="D32" s="87"/>
      <c r="E32" s="4"/>
    </row>
    <row r="33" spans="1:14" ht="24.75" thickBot="1" x14ac:dyDescent="0.5">
      <c r="A33" s="110" t="s">
        <v>106</v>
      </c>
      <c r="B33" s="110"/>
      <c r="C33" s="110"/>
      <c r="D33" s="110"/>
      <c r="E33" s="110"/>
      <c r="F33" s="110"/>
      <c r="G33" s="4"/>
      <c r="H33" s="4"/>
      <c r="I33" s="4"/>
      <c r="J33" s="4"/>
    </row>
    <row r="34" spans="1:14" ht="50.1" customHeight="1" thickBot="1" x14ac:dyDescent="0.5">
      <c r="A34" s="9" t="s">
        <v>3</v>
      </c>
      <c r="B34" s="9" t="s">
        <v>40</v>
      </c>
      <c r="C34" s="15" t="s">
        <v>39</v>
      </c>
      <c r="D34" s="9" t="s">
        <v>54</v>
      </c>
      <c r="E34" s="15" t="s">
        <v>41</v>
      </c>
      <c r="F34" s="88" t="s">
        <v>43</v>
      </c>
      <c r="G34" s="4"/>
      <c r="H34" s="4"/>
      <c r="I34" s="4"/>
      <c r="J34" s="4"/>
      <c r="M34" s="9" t="s">
        <v>40</v>
      </c>
      <c r="N34" s="15" t="s">
        <v>39</v>
      </c>
    </row>
    <row r="35" spans="1:14" ht="21.75" customHeight="1" thickBot="1" x14ac:dyDescent="0.5">
      <c r="A35" s="11">
        <v>1360</v>
      </c>
      <c r="B35" s="17">
        <v>1746740</v>
      </c>
      <c r="C35" s="18">
        <v>153776</v>
      </c>
      <c r="D35" s="19">
        <f t="shared" si="0"/>
        <v>1900516</v>
      </c>
      <c r="E35" s="16">
        <v>7013</v>
      </c>
      <c r="F35" s="14">
        <f t="shared" si="1"/>
        <v>270.99900185370029</v>
      </c>
      <c r="G35" s="4">
        <f>B35/B28</f>
        <v>1.0110941702063125</v>
      </c>
      <c r="H35" s="4">
        <f>C35/C28</f>
        <v>1.2274780887306631</v>
      </c>
      <c r="I35" s="4">
        <f>D35/D28</f>
        <v>1.0257246666220508</v>
      </c>
      <c r="J35" s="4">
        <f>E35/E28</f>
        <v>0.99221844934917935</v>
      </c>
      <c r="L35" s="1">
        <v>1000</v>
      </c>
      <c r="M35" s="17">
        <f t="shared" si="4"/>
        <v>1746.74</v>
      </c>
      <c r="N35" s="18">
        <f t="shared" si="5"/>
        <v>153.77600000000001</v>
      </c>
    </row>
    <row r="36" spans="1:14" ht="21.75" customHeight="1" thickBot="1" x14ac:dyDescent="0.5">
      <c r="A36" s="11">
        <v>1361</v>
      </c>
      <c r="B36" s="17">
        <v>1758319</v>
      </c>
      <c r="C36" s="18">
        <v>171590</v>
      </c>
      <c r="D36" s="19">
        <f t="shared" si="0"/>
        <v>1929909</v>
      </c>
      <c r="E36" s="16">
        <v>6896</v>
      </c>
      <c r="F36" s="14">
        <f t="shared" si="1"/>
        <v>279.85919373549882</v>
      </c>
      <c r="G36" s="4">
        <f t="shared" ref="G36:J44" si="10">B36/B35</f>
        <v>1.0066289201598406</v>
      </c>
      <c r="H36" s="4">
        <f t="shared" si="10"/>
        <v>1.1158438247841016</v>
      </c>
      <c r="I36" s="4">
        <f t="shared" si="10"/>
        <v>1.0154657998143661</v>
      </c>
      <c r="J36" s="4">
        <f t="shared" si="10"/>
        <v>0.98331669756167117</v>
      </c>
      <c r="L36" s="1">
        <v>1000</v>
      </c>
      <c r="M36" s="17">
        <f t="shared" si="4"/>
        <v>1758.319</v>
      </c>
      <c r="N36" s="18">
        <f t="shared" si="5"/>
        <v>171.59</v>
      </c>
    </row>
    <row r="37" spans="1:14" ht="21.75" customHeight="1" thickBot="1" x14ac:dyDescent="0.5">
      <c r="A37" s="11">
        <v>1362</v>
      </c>
      <c r="B37" s="17">
        <v>1973615</v>
      </c>
      <c r="C37" s="18">
        <v>184661</v>
      </c>
      <c r="D37" s="19">
        <f t="shared" si="0"/>
        <v>2158276</v>
      </c>
      <c r="E37" s="16">
        <v>6643</v>
      </c>
      <c r="F37" s="14">
        <f t="shared" si="1"/>
        <v>324.89477645642029</v>
      </c>
      <c r="G37" s="4">
        <f t="shared" si="10"/>
        <v>1.1224442208723218</v>
      </c>
      <c r="H37" s="4">
        <f t="shared" si="10"/>
        <v>1.0761757678186374</v>
      </c>
      <c r="I37" s="4">
        <f t="shared" si="10"/>
        <v>1.1183304497776838</v>
      </c>
      <c r="J37" s="4">
        <f t="shared" si="10"/>
        <v>0.96331206496519717</v>
      </c>
      <c r="L37" s="1">
        <v>1000</v>
      </c>
      <c r="M37" s="17">
        <f t="shared" si="4"/>
        <v>1973.615</v>
      </c>
      <c r="N37" s="18">
        <f t="shared" si="5"/>
        <v>184.661</v>
      </c>
    </row>
    <row r="38" spans="1:14" ht="21.75" customHeight="1" thickBot="1" x14ac:dyDescent="0.5">
      <c r="A38" s="11">
        <v>1363</v>
      </c>
      <c r="B38" s="17">
        <v>2121012</v>
      </c>
      <c r="C38" s="18">
        <v>196088</v>
      </c>
      <c r="D38" s="19">
        <f t="shared" si="0"/>
        <v>2317100</v>
      </c>
      <c r="E38" s="16">
        <v>6649</v>
      </c>
      <c r="F38" s="14">
        <f t="shared" si="1"/>
        <v>348.48849451045271</v>
      </c>
      <c r="G38" s="4">
        <f t="shared" si="10"/>
        <v>1.0746837655773795</v>
      </c>
      <c r="H38" s="4">
        <f t="shared" si="10"/>
        <v>1.0618809602460726</v>
      </c>
      <c r="I38" s="4">
        <f t="shared" si="10"/>
        <v>1.0735883640461183</v>
      </c>
      <c r="J38" s="4">
        <f t="shared" si="10"/>
        <v>1.0009032063826584</v>
      </c>
      <c r="L38" s="1">
        <v>1000</v>
      </c>
      <c r="M38" s="17">
        <f t="shared" si="4"/>
        <v>2121.0120000000002</v>
      </c>
      <c r="N38" s="18">
        <f t="shared" si="5"/>
        <v>196.08799999999999</v>
      </c>
    </row>
    <row r="39" spans="1:14" ht="21.75" customHeight="1" thickBot="1" x14ac:dyDescent="0.5">
      <c r="A39" s="11">
        <v>1364</v>
      </c>
      <c r="B39" s="17">
        <v>2223397</v>
      </c>
      <c r="C39" s="18">
        <v>211149</v>
      </c>
      <c r="D39" s="19">
        <f t="shared" si="0"/>
        <v>2434546</v>
      </c>
      <c r="E39" s="16">
        <v>7176</v>
      </c>
      <c r="F39" s="14">
        <f t="shared" si="1"/>
        <v>339.26226309921964</v>
      </c>
      <c r="G39" s="4">
        <f t="shared" si="10"/>
        <v>1.0482717683822629</v>
      </c>
      <c r="H39" s="4">
        <f t="shared" si="10"/>
        <v>1.076807351801232</v>
      </c>
      <c r="I39" s="4">
        <f t="shared" si="10"/>
        <v>1.0506866341547625</v>
      </c>
      <c r="J39" s="4">
        <f t="shared" si="10"/>
        <v>1.0792600391036247</v>
      </c>
      <c r="L39" s="1">
        <v>1000</v>
      </c>
      <c r="M39" s="17">
        <f t="shared" si="4"/>
        <v>2223.3969999999999</v>
      </c>
      <c r="N39" s="18">
        <f t="shared" si="5"/>
        <v>211.149</v>
      </c>
    </row>
    <row r="40" spans="1:14" ht="21.75" customHeight="1" thickBot="1" x14ac:dyDescent="0.5">
      <c r="A40" s="11">
        <v>1365</v>
      </c>
      <c r="B40" s="17">
        <v>1956514</v>
      </c>
      <c r="C40" s="18">
        <v>229553</v>
      </c>
      <c r="D40" s="19">
        <f t="shared" si="0"/>
        <v>2186067</v>
      </c>
      <c r="E40" s="16">
        <v>7094</v>
      </c>
      <c r="F40" s="14">
        <f t="shared" si="1"/>
        <v>308.15717507753033</v>
      </c>
      <c r="G40" s="4">
        <f t="shared" si="10"/>
        <v>0.87996610591810642</v>
      </c>
      <c r="H40" s="4">
        <f t="shared" si="10"/>
        <v>1.0871611989637648</v>
      </c>
      <c r="I40" s="4">
        <f t="shared" si="10"/>
        <v>0.89793620658636153</v>
      </c>
      <c r="J40" s="4">
        <f t="shared" si="10"/>
        <v>0.98857302118171686</v>
      </c>
      <c r="L40" s="1">
        <v>1000</v>
      </c>
      <c r="M40" s="17">
        <f t="shared" si="4"/>
        <v>1956.5139999999999</v>
      </c>
      <c r="N40" s="18">
        <f t="shared" si="5"/>
        <v>229.553</v>
      </c>
    </row>
    <row r="41" spans="1:14" ht="21.75" customHeight="1" thickBot="1" x14ac:dyDescent="0.5">
      <c r="A41" s="11">
        <v>1366</v>
      </c>
      <c r="B41" s="17">
        <v>2180340</v>
      </c>
      <c r="C41" s="18">
        <v>248871</v>
      </c>
      <c r="D41" s="19">
        <f t="shared" si="0"/>
        <v>2429211</v>
      </c>
      <c r="E41" s="16">
        <v>7102</v>
      </c>
      <c r="F41" s="14">
        <f t="shared" si="1"/>
        <v>342.04604336806534</v>
      </c>
      <c r="G41" s="4">
        <f t="shared" si="10"/>
        <v>1.1144004080727252</v>
      </c>
      <c r="H41" s="4">
        <f t="shared" si="10"/>
        <v>1.0841548574838926</v>
      </c>
      <c r="I41" s="4">
        <f t="shared" si="10"/>
        <v>1.1112244043755293</v>
      </c>
      <c r="J41" s="4">
        <f t="shared" si="10"/>
        <v>1.0011277135607555</v>
      </c>
      <c r="L41" s="1">
        <v>1000</v>
      </c>
      <c r="M41" s="17">
        <f t="shared" si="4"/>
        <v>2180.34</v>
      </c>
      <c r="N41" s="18">
        <f t="shared" si="5"/>
        <v>248.87100000000001</v>
      </c>
    </row>
    <row r="42" spans="1:14" ht="21.75" customHeight="1" thickBot="1" x14ac:dyDescent="0.5">
      <c r="A42" s="11">
        <v>1367</v>
      </c>
      <c r="B42" s="17">
        <v>2423974</v>
      </c>
      <c r="C42" s="18">
        <v>273819</v>
      </c>
      <c r="D42" s="19">
        <f t="shared" si="0"/>
        <v>2697793</v>
      </c>
      <c r="E42" s="16">
        <v>7370</v>
      </c>
      <c r="F42" s="14">
        <f t="shared" si="1"/>
        <v>366.05061058344643</v>
      </c>
      <c r="G42" s="4">
        <f t="shared" si="10"/>
        <v>1.1117412880559914</v>
      </c>
      <c r="H42" s="4">
        <f t="shared" si="10"/>
        <v>1.1002447050881783</v>
      </c>
      <c r="I42" s="4">
        <f t="shared" si="10"/>
        <v>1.1105634710200143</v>
      </c>
      <c r="J42" s="4">
        <f t="shared" si="10"/>
        <v>1.0377358490566038</v>
      </c>
      <c r="L42" s="1">
        <v>1000</v>
      </c>
      <c r="M42" s="17">
        <f t="shared" si="4"/>
        <v>2423.9740000000002</v>
      </c>
      <c r="N42" s="18">
        <f t="shared" si="5"/>
        <v>273.81900000000002</v>
      </c>
    </row>
    <row r="43" spans="1:14" ht="21.75" customHeight="1" thickBot="1" x14ac:dyDescent="0.5">
      <c r="A43" s="11">
        <v>1368</v>
      </c>
      <c r="B43" s="17">
        <v>2779138</v>
      </c>
      <c r="C43" s="18">
        <v>313638</v>
      </c>
      <c r="D43" s="19">
        <f t="shared" si="0"/>
        <v>3092776</v>
      </c>
      <c r="E43" s="16">
        <v>7369</v>
      </c>
      <c r="F43" s="14">
        <f t="shared" si="1"/>
        <v>419.70090921427601</v>
      </c>
      <c r="G43" s="4">
        <f t="shared" si="10"/>
        <v>1.1465213735790896</v>
      </c>
      <c r="H43" s="4">
        <f t="shared" si="10"/>
        <v>1.1454208802164934</v>
      </c>
      <c r="I43" s="4">
        <f t="shared" si="10"/>
        <v>1.146409676353968</v>
      </c>
      <c r="J43" s="4">
        <f t="shared" si="10"/>
        <v>0.99986431478968796</v>
      </c>
      <c r="L43" s="1">
        <v>1000</v>
      </c>
      <c r="M43" s="17">
        <f t="shared" si="4"/>
        <v>2779.1379999999999</v>
      </c>
      <c r="N43" s="18">
        <f t="shared" si="5"/>
        <v>313.63799999999998</v>
      </c>
    </row>
    <row r="44" spans="1:14" ht="21.75" customHeight="1" thickBot="1" x14ac:dyDescent="0.5">
      <c r="A44" s="11">
        <v>1369</v>
      </c>
      <c r="B44" s="17">
        <v>2978457</v>
      </c>
      <c r="C44" s="18">
        <v>340870</v>
      </c>
      <c r="D44" s="19">
        <f t="shared" si="0"/>
        <v>3319327</v>
      </c>
      <c r="E44" s="16">
        <v>10154</v>
      </c>
      <c r="F44" s="14">
        <f t="shared" si="1"/>
        <v>326.89846365964149</v>
      </c>
      <c r="G44" s="4">
        <f t="shared" si="10"/>
        <v>1.0717197202873696</v>
      </c>
      <c r="H44" s="4">
        <f t="shared" si="10"/>
        <v>1.0868262136603346</v>
      </c>
      <c r="I44" s="4">
        <f t="shared" si="10"/>
        <v>1.0732516677573805</v>
      </c>
      <c r="J44" s="4">
        <f t="shared" si="10"/>
        <v>1.3779345908535758</v>
      </c>
      <c r="L44" s="1">
        <v>1000</v>
      </c>
      <c r="M44" s="17">
        <f t="shared" si="4"/>
        <v>2978.4569999999999</v>
      </c>
      <c r="N44" s="18">
        <f t="shared" si="5"/>
        <v>340.87</v>
      </c>
    </row>
    <row r="45" spans="1:14" ht="21.75" customHeight="1" thickBot="1" x14ac:dyDescent="0.6">
      <c r="A45" s="25" t="s">
        <v>76</v>
      </c>
      <c r="B45" s="69">
        <f>GEOMEAN(G36:G44)-1</f>
        <v>6.108811982494422E-2</v>
      </c>
      <c r="C45" s="69">
        <f>GEOMEAN(H36:H44)-1</f>
        <v>9.2474064716588478E-2</v>
      </c>
      <c r="D45" s="69">
        <f>GEOMEAN(I36:I44)-1</f>
        <v>6.3919387913120795E-2</v>
      </c>
      <c r="E45" s="69">
        <f>GEOMEAN(J36:J44)-1</f>
        <v>4.1979699373690949E-2</v>
      </c>
      <c r="F45" s="69" t="s">
        <v>87</v>
      </c>
    </row>
    <row r="46" spans="1:14" ht="21.75" customHeight="1" x14ac:dyDescent="0.55000000000000004">
      <c r="A46" s="125"/>
      <c r="B46" s="125"/>
      <c r="C46" s="125"/>
      <c r="D46" s="125"/>
      <c r="E46" s="125"/>
      <c r="F46" s="125"/>
      <c r="G46" s="4"/>
      <c r="H46" s="4"/>
      <c r="I46" s="4"/>
      <c r="J46" s="4"/>
    </row>
    <row r="47" spans="1:14" ht="21.75" customHeight="1" x14ac:dyDescent="0.55000000000000004">
      <c r="A47" s="87"/>
      <c r="B47" s="87"/>
      <c r="C47" s="87"/>
      <c r="D47" s="87"/>
      <c r="E47" s="87"/>
      <c r="F47" s="87"/>
    </row>
    <row r="48" spans="1:14" ht="21.75" customHeight="1" x14ac:dyDescent="0.55000000000000004">
      <c r="A48" s="87"/>
      <c r="B48" s="87"/>
      <c r="C48" s="87"/>
      <c r="D48" s="87"/>
      <c r="E48" s="87"/>
      <c r="F48" s="87"/>
    </row>
    <row r="49" spans="1:14" ht="24.75" thickBot="1" x14ac:dyDescent="0.5">
      <c r="A49" s="123" t="s">
        <v>107</v>
      </c>
      <c r="B49" s="123"/>
      <c r="C49" s="123"/>
      <c r="D49" s="123"/>
      <c r="E49" s="123"/>
      <c r="F49" s="123"/>
      <c r="G49" s="4"/>
      <c r="H49" s="4"/>
      <c r="I49" s="4"/>
      <c r="J49" s="4"/>
    </row>
    <row r="50" spans="1:14" ht="50.1" customHeight="1" thickBot="1" x14ac:dyDescent="0.5">
      <c r="A50" s="9" t="s">
        <v>3</v>
      </c>
      <c r="B50" s="9" t="s">
        <v>40</v>
      </c>
      <c r="C50" s="15" t="s">
        <v>39</v>
      </c>
      <c r="D50" s="9" t="s">
        <v>54</v>
      </c>
      <c r="E50" s="15" t="s">
        <v>41</v>
      </c>
      <c r="F50" s="88" t="s">
        <v>43</v>
      </c>
      <c r="G50" s="4"/>
      <c r="H50" s="4"/>
      <c r="I50" s="4"/>
      <c r="J50" s="4"/>
      <c r="M50" s="9" t="s">
        <v>40</v>
      </c>
      <c r="N50" s="15" t="s">
        <v>39</v>
      </c>
    </row>
    <row r="51" spans="1:14" ht="21.75" customHeight="1" thickBot="1" x14ac:dyDescent="0.5">
      <c r="A51" s="11">
        <v>1370</v>
      </c>
      <c r="B51" s="17">
        <v>3318192</v>
      </c>
      <c r="C51" s="18">
        <v>365964</v>
      </c>
      <c r="D51" s="19">
        <f t="shared" si="0"/>
        <v>3684156</v>
      </c>
      <c r="E51" s="16">
        <v>10842</v>
      </c>
      <c r="F51" s="14">
        <f t="shared" si="1"/>
        <v>339.80409518539017</v>
      </c>
      <c r="G51" s="4">
        <f>B51/B44</f>
        <v>1.1140640942608875</v>
      </c>
      <c r="H51" s="4">
        <f>C51/C44</f>
        <v>1.0736175081409336</v>
      </c>
      <c r="I51" s="4">
        <f>D51/D44</f>
        <v>1.1099105330689023</v>
      </c>
      <c r="J51" s="4">
        <f>E51/E44</f>
        <v>1.0677565491431948</v>
      </c>
      <c r="L51" s="1">
        <v>1000</v>
      </c>
      <c r="M51" s="17">
        <f t="shared" si="4"/>
        <v>3318.192</v>
      </c>
      <c r="N51" s="18">
        <f t="shared" si="5"/>
        <v>365.964</v>
      </c>
    </row>
    <row r="52" spans="1:14" ht="21.75" customHeight="1" thickBot="1" x14ac:dyDescent="0.5">
      <c r="A52" s="11">
        <v>1371</v>
      </c>
      <c r="B52" s="17">
        <v>3579970</v>
      </c>
      <c r="C52" s="18">
        <v>410315</v>
      </c>
      <c r="D52" s="19">
        <f t="shared" si="0"/>
        <v>3990285</v>
      </c>
      <c r="E52" s="16">
        <v>11829</v>
      </c>
      <c r="F52" s="14">
        <f t="shared" si="1"/>
        <v>337.33071265533857</v>
      </c>
      <c r="G52" s="4">
        <f t="shared" ref="G52:J60" si="11">B52/B51</f>
        <v>1.0788917579211812</v>
      </c>
      <c r="H52" s="4">
        <f t="shared" si="11"/>
        <v>1.1211895159086687</v>
      </c>
      <c r="I52" s="4">
        <f t="shared" si="11"/>
        <v>1.0830933869249837</v>
      </c>
      <c r="J52" s="4">
        <f t="shared" si="11"/>
        <v>1.0910348644161594</v>
      </c>
      <c r="L52" s="1">
        <v>1000</v>
      </c>
      <c r="M52" s="17">
        <f t="shared" si="4"/>
        <v>3579.97</v>
      </c>
      <c r="N52" s="18">
        <f t="shared" si="5"/>
        <v>410.315</v>
      </c>
    </row>
    <row r="53" spans="1:14" ht="21.75" customHeight="1" thickBot="1" x14ac:dyDescent="0.5">
      <c r="A53" s="11">
        <v>1372</v>
      </c>
      <c r="B53" s="17">
        <v>3894654</v>
      </c>
      <c r="C53" s="18">
        <v>473354</v>
      </c>
      <c r="D53" s="19">
        <f t="shared" si="0"/>
        <v>4368008</v>
      </c>
      <c r="E53" s="16">
        <v>13159</v>
      </c>
      <c r="F53" s="14">
        <f t="shared" si="1"/>
        <v>331.94072497910173</v>
      </c>
      <c r="G53" s="4">
        <f t="shared" si="11"/>
        <v>1.0879012952622509</v>
      </c>
      <c r="H53" s="4">
        <f t="shared" si="11"/>
        <v>1.1536356214128169</v>
      </c>
      <c r="I53" s="4">
        <f t="shared" si="11"/>
        <v>1.0946606570708608</v>
      </c>
      <c r="J53" s="4">
        <f t="shared" si="11"/>
        <v>1.1124355397751289</v>
      </c>
      <c r="L53" s="1">
        <v>1000</v>
      </c>
      <c r="M53" s="17">
        <f t="shared" si="4"/>
        <v>3894.654</v>
      </c>
      <c r="N53" s="18">
        <f t="shared" si="5"/>
        <v>473.35399999999998</v>
      </c>
    </row>
    <row r="54" spans="1:14" ht="21.75" customHeight="1" thickBot="1" x14ac:dyDescent="0.5">
      <c r="A54" s="11">
        <v>1373</v>
      </c>
      <c r="B54" s="17">
        <v>4230725</v>
      </c>
      <c r="C54" s="18">
        <v>515367</v>
      </c>
      <c r="D54" s="19">
        <f t="shared" si="0"/>
        <v>4746092</v>
      </c>
      <c r="E54" s="16">
        <v>13497</v>
      </c>
      <c r="F54" s="14">
        <f t="shared" si="1"/>
        <v>351.64051270652737</v>
      </c>
      <c r="G54" s="4">
        <f t="shared" si="11"/>
        <v>1.0862903354187561</v>
      </c>
      <c r="H54" s="4">
        <f t="shared" si="11"/>
        <v>1.0887559838936609</v>
      </c>
      <c r="I54" s="4">
        <f t="shared" si="11"/>
        <v>1.0865575337774107</v>
      </c>
      <c r="J54" s="4">
        <f t="shared" si="11"/>
        <v>1.0256858423892392</v>
      </c>
      <c r="L54" s="1">
        <v>1000</v>
      </c>
      <c r="M54" s="17">
        <f t="shared" si="4"/>
        <v>4230.7250000000004</v>
      </c>
      <c r="N54" s="18">
        <f t="shared" si="5"/>
        <v>515.36699999999996</v>
      </c>
    </row>
    <row r="55" spans="1:14" ht="21.75" customHeight="1" thickBot="1" x14ac:dyDescent="0.5">
      <c r="A55" s="11">
        <v>1374</v>
      </c>
      <c r="B55" s="17">
        <v>4819859</v>
      </c>
      <c r="C55" s="18">
        <v>554655</v>
      </c>
      <c r="D55" s="19">
        <f t="shared" si="0"/>
        <v>5374514</v>
      </c>
      <c r="E55" s="16">
        <v>13697</v>
      </c>
      <c r="F55" s="14">
        <f t="shared" si="1"/>
        <v>392.3862159596992</v>
      </c>
      <c r="G55" s="4">
        <f t="shared" si="11"/>
        <v>1.1392513103546082</v>
      </c>
      <c r="H55" s="4">
        <f t="shared" si="11"/>
        <v>1.0762330533386888</v>
      </c>
      <c r="I55" s="4">
        <f t="shared" si="11"/>
        <v>1.1324083056122807</v>
      </c>
      <c r="J55" s="4">
        <f t="shared" si="11"/>
        <v>1.0148181077276432</v>
      </c>
      <c r="L55" s="1">
        <v>1000</v>
      </c>
      <c r="M55" s="17">
        <f t="shared" si="4"/>
        <v>4819.8590000000004</v>
      </c>
      <c r="N55" s="18">
        <f t="shared" si="5"/>
        <v>554.65499999999997</v>
      </c>
    </row>
    <row r="56" spans="1:14" ht="21.75" customHeight="1" thickBot="1" x14ac:dyDescent="0.5">
      <c r="A56" s="11">
        <v>1375</v>
      </c>
      <c r="B56" s="17">
        <v>5100535</v>
      </c>
      <c r="C56" s="18">
        <v>588392</v>
      </c>
      <c r="D56" s="19">
        <f t="shared" si="0"/>
        <v>5688927</v>
      </c>
      <c r="E56" s="16">
        <v>14234</v>
      </c>
      <c r="F56" s="14">
        <f t="shared" si="1"/>
        <v>399.6717015596459</v>
      </c>
      <c r="G56" s="4">
        <f t="shared" si="11"/>
        <v>1.0582332387731674</v>
      </c>
      <c r="H56" s="4">
        <f t="shared" si="11"/>
        <v>1.0608251976453831</v>
      </c>
      <c r="I56" s="4">
        <f t="shared" si="11"/>
        <v>1.0585007314149708</v>
      </c>
      <c r="J56" s="4">
        <f t="shared" si="11"/>
        <v>1.0392056654741915</v>
      </c>
      <c r="L56" s="1">
        <v>1000</v>
      </c>
      <c r="M56" s="17">
        <f t="shared" si="4"/>
        <v>5100.5349999999999</v>
      </c>
      <c r="N56" s="18">
        <f t="shared" si="5"/>
        <v>588.39200000000005</v>
      </c>
    </row>
    <row r="57" spans="1:14" ht="21.75" customHeight="1" thickBot="1" x14ac:dyDescent="0.5">
      <c r="A57" s="11">
        <v>1376</v>
      </c>
      <c r="B57" s="17">
        <v>5625038</v>
      </c>
      <c r="C57" s="18">
        <v>617830</v>
      </c>
      <c r="D57" s="19">
        <f t="shared" si="0"/>
        <v>6242868</v>
      </c>
      <c r="E57" s="16">
        <v>14815</v>
      </c>
      <c r="F57" s="14">
        <f t="shared" si="1"/>
        <v>421.38832264596692</v>
      </c>
      <c r="G57" s="4">
        <f t="shared" si="11"/>
        <v>1.1028329381133548</v>
      </c>
      <c r="H57" s="4">
        <f t="shared" si="11"/>
        <v>1.0500312716692273</v>
      </c>
      <c r="I57" s="4">
        <f t="shared" si="11"/>
        <v>1.0973717890913348</v>
      </c>
      <c r="J57" s="4">
        <f t="shared" si="11"/>
        <v>1.0408177602922579</v>
      </c>
      <c r="L57" s="1">
        <v>1000</v>
      </c>
      <c r="M57" s="17">
        <f t="shared" si="4"/>
        <v>5625.0379999999996</v>
      </c>
      <c r="N57" s="18">
        <f t="shared" si="5"/>
        <v>617.83000000000004</v>
      </c>
    </row>
    <row r="58" spans="1:14" ht="21.75" customHeight="1" thickBot="1" x14ac:dyDescent="0.5">
      <c r="A58" s="11">
        <v>1377</v>
      </c>
      <c r="B58" s="17">
        <v>5849456</v>
      </c>
      <c r="C58" s="18">
        <v>653516</v>
      </c>
      <c r="D58" s="19">
        <f t="shared" si="0"/>
        <v>6502972</v>
      </c>
      <c r="E58" s="16">
        <v>14468</v>
      </c>
      <c r="F58" s="14">
        <f t="shared" si="1"/>
        <v>449.47276748686755</v>
      </c>
      <c r="G58" s="4">
        <f t="shared" si="11"/>
        <v>1.0398962638119067</v>
      </c>
      <c r="H58" s="4">
        <f t="shared" si="11"/>
        <v>1.0577602253046954</v>
      </c>
      <c r="I58" s="4">
        <f t="shared" si="11"/>
        <v>1.0416641838334559</v>
      </c>
      <c r="J58" s="4">
        <f t="shared" si="11"/>
        <v>0.97657779277759027</v>
      </c>
      <c r="L58" s="1">
        <v>1000</v>
      </c>
      <c r="M58" s="17">
        <f t="shared" si="4"/>
        <v>5849.4560000000001</v>
      </c>
      <c r="N58" s="18">
        <f t="shared" si="5"/>
        <v>653.51599999999996</v>
      </c>
    </row>
    <row r="59" spans="1:14" ht="21.75" customHeight="1" thickBot="1" x14ac:dyDescent="0.5">
      <c r="A59" s="11">
        <v>1378</v>
      </c>
      <c r="B59" s="17">
        <v>5943708</v>
      </c>
      <c r="C59" s="18">
        <v>694321</v>
      </c>
      <c r="D59" s="19">
        <f t="shared" si="0"/>
        <v>6638029</v>
      </c>
      <c r="E59" s="16">
        <v>15082</v>
      </c>
      <c r="F59" s="14">
        <f t="shared" si="1"/>
        <v>440.129226892985</v>
      </c>
      <c r="G59" s="4">
        <f t="shared" si="11"/>
        <v>1.0161129513582117</v>
      </c>
      <c r="H59" s="4">
        <f t="shared" si="11"/>
        <v>1.0624391751693913</v>
      </c>
      <c r="I59" s="4">
        <f t="shared" si="11"/>
        <v>1.0207685040009398</v>
      </c>
      <c r="J59" s="4">
        <f t="shared" si="11"/>
        <v>1.0424384849322643</v>
      </c>
      <c r="L59" s="1">
        <v>1000</v>
      </c>
      <c r="M59" s="17">
        <f t="shared" si="4"/>
        <v>5943.7079999999996</v>
      </c>
      <c r="N59" s="18">
        <f t="shared" si="5"/>
        <v>694.32100000000003</v>
      </c>
    </row>
    <row r="60" spans="1:14" ht="21.75" customHeight="1" thickBot="1" x14ac:dyDescent="0.5">
      <c r="A60" s="11">
        <v>1379</v>
      </c>
      <c r="B60" s="17">
        <v>6059167</v>
      </c>
      <c r="C60" s="18">
        <v>726336</v>
      </c>
      <c r="D60" s="19">
        <f t="shared" si="0"/>
        <v>6785503</v>
      </c>
      <c r="E60" s="16">
        <v>16613</v>
      </c>
      <c r="F60" s="14">
        <f t="shared" si="1"/>
        <v>408.44537410461686</v>
      </c>
      <c r="G60" s="4">
        <f t="shared" si="11"/>
        <v>1.019425415918817</v>
      </c>
      <c r="H60" s="4">
        <f t="shared" si="11"/>
        <v>1.0461097964774217</v>
      </c>
      <c r="I60" s="4">
        <f t="shared" si="11"/>
        <v>1.0222165344562368</v>
      </c>
      <c r="J60" s="4">
        <f t="shared" si="11"/>
        <v>1.1015117358440525</v>
      </c>
      <c r="L60" s="1">
        <v>1000</v>
      </c>
      <c r="M60" s="17">
        <f t="shared" si="4"/>
        <v>6059.1670000000004</v>
      </c>
      <c r="N60" s="18">
        <f t="shared" si="5"/>
        <v>726.33600000000001</v>
      </c>
    </row>
    <row r="61" spans="1:14" ht="21.75" customHeight="1" thickBot="1" x14ac:dyDescent="0.6">
      <c r="A61" s="25" t="s">
        <v>76</v>
      </c>
      <c r="B61" s="69">
        <f>GEOMEAN(G52:G60)-1</f>
        <v>6.9194764266925946E-2</v>
      </c>
      <c r="C61" s="69">
        <f>GEOMEAN(H52:H60)-1</f>
        <v>7.9139748335350646E-2</v>
      </c>
      <c r="D61" s="69">
        <f>GEOMEAN(I52:I60)-1</f>
        <v>7.0216295682445917E-2</v>
      </c>
      <c r="E61" s="69">
        <f>GEOMEAN(J52:J60)-1</f>
        <v>4.8559754357817564E-2</v>
      </c>
      <c r="F61" s="69" t="s">
        <v>87</v>
      </c>
    </row>
    <row r="62" spans="1:14" ht="21.75" customHeight="1" x14ac:dyDescent="0.55000000000000004">
      <c r="A62" s="125"/>
      <c r="B62" s="125"/>
      <c r="C62" s="125"/>
      <c r="D62" s="125"/>
      <c r="E62" s="125"/>
      <c r="F62" s="125"/>
      <c r="G62" s="4"/>
      <c r="H62" s="4"/>
      <c r="I62" s="4"/>
      <c r="J62" s="4"/>
    </row>
    <row r="63" spans="1:14" ht="21.75" customHeight="1" x14ac:dyDescent="0.55000000000000004">
      <c r="A63" s="89"/>
      <c r="B63" s="89"/>
      <c r="C63" s="89"/>
      <c r="D63" s="89"/>
      <c r="E63" s="89"/>
      <c r="F63" s="89"/>
      <c r="G63" s="4"/>
      <c r="H63" s="4"/>
      <c r="I63" s="4"/>
      <c r="J63" s="4"/>
    </row>
    <row r="64" spans="1:14" ht="21.75" customHeight="1" x14ac:dyDescent="0.55000000000000004">
      <c r="A64" s="89"/>
      <c r="B64" s="89"/>
      <c r="C64" s="89"/>
      <c r="D64" s="89"/>
      <c r="E64" s="89"/>
      <c r="F64" s="89"/>
      <c r="G64" s="4"/>
      <c r="H64" s="4"/>
      <c r="I64" s="4"/>
      <c r="J64" s="4"/>
    </row>
    <row r="65" spans="1:14" ht="21.75" customHeight="1" thickBot="1" x14ac:dyDescent="0.5">
      <c r="A65" s="123" t="s">
        <v>108</v>
      </c>
      <c r="B65" s="123"/>
      <c r="C65" s="123"/>
      <c r="D65" s="123"/>
      <c r="E65" s="123"/>
      <c r="F65" s="123"/>
      <c r="G65" s="4"/>
      <c r="H65" s="4"/>
      <c r="I65" s="4"/>
      <c r="J65" s="4"/>
    </row>
    <row r="66" spans="1:14" ht="50.1" customHeight="1" thickBot="1" x14ac:dyDescent="0.5">
      <c r="A66" s="9" t="s">
        <v>3</v>
      </c>
      <c r="B66" s="9" t="s">
        <v>40</v>
      </c>
      <c r="C66" s="15" t="s">
        <v>39</v>
      </c>
      <c r="D66" s="9" t="s">
        <v>54</v>
      </c>
      <c r="E66" s="15" t="s">
        <v>41</v>
      </c>
      <c r="F66" s="88" t="s">
        <v>43</v>
      </c>
      <c r="G66" s="4"/>
      <c r="H66" s="4"/>
      <c r="I66" s="4"/>
      <c r="J66" s="4"/>
      <c r="M66" s="9" t="s">
        <v>40</v>
      </c>
      <c r="N66" s="15" t="s">
        <v>39</v>
      </c>
    </row>
    <row r="67" spans="1:14" ht="21.75" customHeight="1" thickBot="1" x14ac:dyDescent="0.5">
      <c r="A67" s="11">
        <v>1380</v>
      </c>
      <c r="B67" s="17">
        <v>6357913</v>
      </c>
      <c r="C67" s="18">
        <v>774794</v>
      </c>
      <c r="D67" s="19">
        <f t="shared" si="0"/>
        <v>7132707</v>
      </c>
      <c r="E67" s="16">
        <v>16655</v>
      </c>
      <c r="F67" s="14">
        <f t="shared" si="1"/>
        <v>428.26220354247971</v>
      </c>
      <c r="G67" s="4">
        <f>B67/B60</f>
        <v>1.0493047971775658</v>
      </c>
      <c r="H67" s="4">
        <f>C67/C60</f>
        <v>1.0667156797955768</v>
      </c>
      <c r="I67" s="4">
        <f>D67/D60</f>
        <v>1.051168498488616</v>
      </c>
      <c r="J67" s="4">
        <f>E67/E60</f>
        <v>1.0025281406127731</v>
      </c>
      <c r="L67" s="1">
        <v>1000</v>
      </c>
      <c r="M67" s="17">
        <f t="shared" si="4"/>
        <v>6357.9129999999996</v>
      </c>
      <c r="N67" s="18">
        <f t="shared" si="5"/>
        <v>774.79399999999998</v>
      </c>
    </row>
    <row r="68" spans="1:14" ht="21.75" customHeight="1" thickBot="1" x14ac:dyDescent="0.5">
      <c r="A68" s="11">
        <v>1381</v>
      </c>
      <c r="B68" s="17">
        <v>6578249</v>
      </c>
      <c r="C68" s="18">
        <v>835474</v>
      </c>
      <c r="D68" s="19">
        <f t="shared" si="0"/>
        <v>7413723</v>
      </c>
      <c r="E68" s="16">
        <v>16894</v>
      </c>
      <c r="F68" s="14">
        <f t="shared" si="1"/>
        <v>438.83763466319402</v>
      </c>
      <c r="G68" s="4">
        <f t="shared" ref="G68:J76" si="12">B68/B67</f>
        <v>1.0346553971405397</v>
      </c>
      <c r="H68" s="4">
        <f t="shared" si="12"/>
        <v>1.0783175915146477</v>
      </c>
      <c r="I68" s="4">
        <f t="shared" si="12"/>
        <v>1.0393982256666368</v>
      </c>
      <c r="J68" s="4">
        <f t="shared" si="12"/>
        <v>1.0143500450315222</v>
      </c>
      <c r="L68" s="1">
        <v>1000</v>
      </c>
      <c r="M68" s="17">
        <f t="shared" si="4"/>
        <v>6578.2489999999998</v>
      </c>
      <c r="N68" s="18">
        <f t="shared" si="5"/>
        <v>835.47400000000005</v>
      </c>
    </row>
    <row r="69" spans="1:14" ht="21.75" customHeight="1" thickBot="1" x14ac:dyDescent="0.5">
      <c r="A69" s="11">
        <v>1382</v>
      </c>
      <c r="B69" s="17">
        <v>6888154</v>
      </c>
      <c r="C69" s="18">
        <v>917569</v>
      </c>
      <c r="D69" s="19">
        <f t="shared" si="0"/>
        <v>7805723</v>
      </c>
      <c r="E69" s="16">
        <v>16822</v>
      </c>
      <c r="F69" s="14">
        <f t="shared" si="1"/>
        <v>464.01872547854003</v>
      </c>
      <c r="G69" s="4">
        <f t="shared" si="12"/>
        <v>1.0471105608802587</v>
      </c>
      <c r="H69" s="4">
        <f t="shared" si="12"/>
        <v>1.0982615856388109</v>
      </c>
      <c r="I69" s="4">
        <f t="shared" si="12"/>
        <v>1.0528749185800441</v>
      </c>
      <c r="J69" s="4">
        <f t="shared" si="12"/>
        <v>0.99573813188114124</v>
      </c>
      <c r="L69" s="1">
        <v>1000</v>
      </c>
      <c r="M69" s="17">
        <f t="shared" si="4"/>
        <v>6888.1540000000005</v>
      </c>
      <c r="N69" s="18">
        <f t="shared" si="5"/>
        <v>917.56899999999996</v>
      </c>
    </row>
    <row r="70" spans="1:14" ht="21.75" customHeight="1" thickBot="1" x14ac:dyDescent="0.5">
      <c r="A70" s="11">
        <v>1383</v>
      </c>
      <c r="B70" s="13">
        <v>7161867</v>
      </c>
      <c r="C70" s="18">
        <v>957053</v>
      </c>
      <c r="D70" s="19">
        <f t="shared" si="0"/>
        <v>8118920</v>
      </c>
      <c r="E70" s="16">
        <v>16624</v>
      </c>
      <c r="F70" s="14">
        <f t="shared" si="1"/>
        <v>488.38546679499518</v>
      </c>
      <c r="G70" s="4">
        <f t="shared" si="12"/>
        <v>1.0397367712742775</v>
      </c>
      <c r="H70" s="4">
        <f t="shared" si="12"/>
        <v>1.043031096299025</v>
      </c>
      <c r="I70" s="4">
        <f t="shared" si="12"/>
        <v>1.0401240218234749</v>
      </c>
      <c r="J70" s="4">
        <f t="shared" si="12"/>
        <v>0.98822969920342407</v>
      </c>
      <c r="L70" s="1">
        <v>1000</v>
      </c>
      <c r="M70" s="17">
        <f t="shared" si="4"/>
        <v>7161.8670000000002</v>
      </c>
      <c r="N70" s="18">
        <f t="shared" si="5"/>
        <v>957.053</v>
      </c>
    </row>
    <row r="71" spans="1:14" ht="21.75" customHeight="1" thickBot="1" x14ac:dyDescent="0.5">
      <c r="A71" s="11">
        <v>1384</v>
      </c>
      <c r="B71" s="13">
        <v>7474726</v>
      </c>
      <c r="C71" s="16">
        <v>1058853</v>
      </c>
      <c r="D71" s="19">
        <f t="shared" si="0"/>
        <v>8533579</v>
      </c>
      <c r="E71" s="16">
        <v>17229</v>
      </c>
      <c r="F71" s="14">
        <f t="shared" si="1"/>
        <v>495.30320970456791</v>
      </c>
      <c r="G71" s="4">
        <f t="shared" si="12"/>
        <v>1.0436840002753471</v>
      </c>
      <c r="H71" s="4">
        <f t="shared" si="12"/>
        <v>1.1063681948648612</v>
      </c>
      <c r="I71" s="4">
        <f t="shared" si="12"/>
        <v>1.051073172293852</v>
      </c>
      <c r="J71" s="4">
        <f t="shared" si="12"/>
        <v>1.036393166506256</v>
      </c>
      <c r="L71" s="1">
        <v>1000</v>
      </c>
      <c r="M71" s="17">
        <f t="shared" si="4"/>
        <v>7474.7259999999997</v>
      </c>
      <c r="N71" s="18">
        <f t="shared" si="5"/>
        <v>1058.8530000000001</v>
      </c>
    </row>
    <row r="72" spans="1:14" ht="21.75" customHeight="1" thickBot="1" x14ac:dyDescent="0.5">
      <c r="A72" s="11">
        <v>1385</v>
      </c>
      <c r="B72" s="13">
        <v>7512024</v>
      </c>
      <c r="C72" s="16">
        <v>1144582</v>
      </c>
      <c r="D72" s="19">
        <f t="shared" si="0"/>
        <v>8656606</v>
      </c>
      <c r="E72" s="16">
        <v>18580</v>
      </c>
      <c r="F72" s="14">
        <f>(B72+C72)/E72</f>
        <v>465.90990312163615</v>
      </c>
      <c r="G72" s="4">
        <f t="shared" si="12"/>
        <v>1.0049898819033634</v>
      </c>
      <c r="H72" s="4">
        <f t="shared" si="12"/>
        <v>1.0809640242791021</v>
      </c>
      <c r="I72" s="4">
        <f t="shared" si="12"/>
        <v>1.0144168115160122</v>
      </c>
      <c r="J72" s="4">
        <f t="shared" si="12"/>
        <v>1.0784143014684544</v>
      </c>
      <c r="L72" s="1">
        <v>1000</v>
      </c>
      <c r="M72" s="17">
        <f t="shared" si="4"/>
        <v>7512.0240000000003</v>
      </c>
      <c r="N72" s="18">
        <f t="shared" si="5"/>
        <v>1144.5820000000001</v>
      </c>
    </row>
    <row r="73" spans="1:14" ht="21.75" customHeight="1" thickBot="1" x14ac:dyDescent="0.5">
      <c r="A73" s="11">
        <v>1386</v>
      </c>
      <c r="B73" s="13">
        <v>8442492</v>
      </c>
      <c r="C73" s="16">
        <v>1247091</v>
      </c>
      <c r="D73" s="19">
        <f t="shared" si="0"/>
        <v>9689583</v>
      </c>
      <c r="E73" s="16">
        <v>20873</v>
      </c>
      <c r="F73" s="14">
        <f t="shared" si="1"/>
        <v>464.21611651415702</v>
      </c>
      <c r="G73" s="4">
        <f t="shared" si="12"/>
        <v>1.123863821521337</v>
      </c>
      <c r="H73" s="4">
        <f t="shared" si="12"/>
        <v>1.089560206258704</v>
      </c>
      <c r="I73" s="4">
        <f t="shared" si="12"/>
        <v>1.1193281754997282</v>
      </c>
      <c r="J73" s="4">
        <f t="shared" si="12"/>
        <v>1.1234122712594188</v>
      </c>
      <c r="L73" s="1">
        <v>1000</v>
      </c>
      <c r="M73" s="17">
        <f t="shared" si="4"/>
        <v>8442.4920000000002</v>
      </c>
      <c r="N73" s="18">
        <f t="shared" si="5"/>
        <v>1247.0909999999999</v>
      </c>
    </row>
    <row r="74" spans="1:14" ht="21.75" customHeight="1" thickBot="1" x14ac:dyDescent="0.5">
      <c r="A74" s="11">
        <v>1387</v>
      </c>
      <c r="B74" s="13">
        <v>9152243</v>
      </c>
      <c r="C74" s="16">
        <v>1340444</v>
      </c>
      <c r="D74" s="19">
        <f t="shared" si="0"/>
        <v>10492687</v>
      </c>
      <c r="E74" s="16">
        <v>19441</v>
      </c>
      <c r="F74" s="14">
        <f t="shared" si="1"/>
        <v>539.71951031325546</v>
      </c>
      <c r="G74" s="4">
        <f t="shared" si="12"/>
        <v>1.0840688981405016</v>
      </c>
      <c r="H74" s="4">
        <f t="shared" si="12"/>
        <v>1.0748566062941678</v>
      </c>
      <c r="I74" s="4">
        <f t="shared" si="12"/>
        <v>1.0828832365644632</v>
      </c>
      <c r="J74" s="4">
        <f t="shared" si="12"/>
        <v>0.93139462463469558</v>
      </c>
      <c r="L74" s="1">
        <v>1000</v>
      </c>
      <c r="M74" s="17">
        <f t="shared" si="4"/>
        <v>9152.2430000000004</v>
      </c>
      <c r="N74" s="18">
        <f t="shared" si="5"/>
        <v>1340.444</v>
      </c>
    </row>
    <row r="75" spans="1:14" ht="21.75" customHeight="1" thickBot="1" x14ac:dyDescent="0.5">
      <c r="A75" s="11">
        <v>1388</v>
      </c>
      <c r="B75" s="13">
        <v>9917542</v>
      </c>
      <c r="C75" s="16">
        <v>1455166</v>
      </c>
      <c r="D75" s="19">
        <f t="shared" si="0"/>
        <v>11372708</v>
      </c>
      <c r="E75" s="16">
        <v>19022</v>
      </c>
      <c r="F75" s="14">
        <f t="shared" si="1"/>
        <v>597.87130690779099</v>
      </c>
      <c r="G75" s="4">
        <f t="shared" si="12"/>
        <v>1.083618736958798</v>
      </c>
      <c r="H75" s="4">
        <f t="shared" si="12"/>
        <v>1.0855850747961124</v>
      </c>
      <c r="I75" s="4">
        <f t="shared" si="12"/>
        <v>1.0838699372238969</v>
      </c>
      <c r="J75" s="4">
        <f t="shared" si="12"/>
        <v>0.97844761071961317</v>
      </c>
      <c r="L75" s="1">
        <v>1000</v>
      </c>
      <c r="M75" s="17">
        <f t="shared" si="4"/>
        <v>9917.5419999999995</v>
      </c>
      <c r="N75" s="18">
        <f t="shared" si="5"/>
        <v>1455.1659999999999</v>
      </c>
    </row>
    <row r="76" spans="1:14" ht="21.75" customHeight="1" thickBot="1" x14ac:dyDescent="0.5">
      <c r="A76" s="11">
        <v>1389</v>
      </c>
      <c r="B76" s="13">
        <v>10573705</v>
      </c>
      <c r="C76" s="16">
        <v>1552096</v>
      </c>
      <c r="D76" s="19">
        <f t="shared" si="0"/>
        <v>12125801</v>
      </c>
      <c r="E76" s="16">
        <v>18995</v>
      </c>
      <c r="F76" s="14">
        <f t="shared" si="1"/>
        <v>638.36804422216369</v>
      </c>
      <c r="G76" s="4">
        <f t="shared" si="12"/>
        <v>1.0661618574441127</v>
      </c>
      <c r="H76" s="4">
        <f t="shared" si="12"/>
        <v>1.066610957100427</v>
      </c>
      <c r="I76" s="4">
        <f t="shared" si="12"/>
        <v>1.0662193208512871</v>
      </c>
      <c r="J76" s="4">
        <f t="shared" si="12"/>
        <v>0.99858059089475348</v>
      </c>
      <c r="L76" s="1">
        <v>1000</v>
      </c>
      <c r="M76" s="17">
        <f t="shared" si="4"/>
        <v>10573.705</v>
      </c>
      <c r="N76" s="18">
        <f t="shared" si="5"/>
        <v>1552.096</v>
      </c>
    </row>
    <row r="77" spans="1:14" ht="21.75" customHeight="1" thickBot="1" x14ac:dyDescent="0.6">
      <c r="A77" s="25" t="s">
        <v>76</v>
      </c>
      <c r="B77" s="69">
        <f>GEOMEAN(G68:G76)-1</f>
        <v>5.8146611225873501E-2</v>
      </c>
      <c r="C77" s="69">
        <f>GEOMEAN(H68:H76)-1</f>
        <v>8.0253829428486245E-2</v>
      </c>
      <c r="D77" s="69">
        <f>GEOMEAN(I68:I76)-1</f>
        <v>6.0733361067885072E-2</v>
      </c>
      <c r="E77" s="69">
        <f>GEOMEAN(J68:J76)-1</f>
        <v>1.4714464569048902E-2</v>
      </c>
      <c r="F77" s="69" t="s">
        <v>87</v>
      </c>
    </row>
    <row r="78" spans="1:14" ht="21.75" customHeight="1" x14ac:dyDescent="0.55000000000000004">
      <c r="A78" s="125"/>
      <c r="B78" s="125"/>
      <c r="C78" s="125"/>
      <c r="D78" s="125"/>
      <c r="E78" s="125"/>
      <c r="F78" s="125"/>
      <c r="G78" s="4"/>
      <c r="H78" s="4"/>
      <c r="I78" s="4"/>
      <c r="J78" s="4"/>
    </row>
    <row r="79" spans="1:14" ht="21.75" customHeight="1" x14ac:dyDescent="0.55000000000000004">
      <c r="A79" s="87"/>
      <c r="B79" s="87"/>
      <c r="C79" s="87"/>
      <c r="D79" s="87"/>
      <c r="E79" s="87"/>
      <c r="F79" s="87"/>
    </row>
    <row r="80" spans="1:14" ht="21.75" customHeight="1" x14ac:dyDescent="0.55000000000000004">
      <c r="A80" s="87"/>
      <c r="B80" s="87"/>
      <c r="C80" s="87"/>
      <c r="D80" s="87"/>
      <c r="E80" s="87"/>
      <c r="F80" s="87"/>
    </row>
    <row r="81" spans="1:14" ht="21.75" customHeight="1" thickBot="1" x14ac:dyDescent="0.5">
      <c r="A81" s="123" t="s">
        <v>149</v>
      </c>
      <c r="B81" s="123"/>
      <c r="C81" s="123"/>
      <c r="D81" s="123"/>
      <c r="E81" s="123"/>
      <c r="F81" s="123"/>
      <c r="G81" s="4"/>
      <c r="H81" s="4"/>
      <c r="I81" s="4"/>
      <c r="J81" s="4"/>
    </row>
    <row r="82" spans="1:14" ht="50.1" customHeight="1" thickBot="1" x14ac:dyDescent="0.5">
      <c r="A82" s="9" t="s">
        <v>3</v>
      </c>
      <c r="B82" s="9" t="s">
        <v>40</v>
      </c>
      <c r="C82" s="15" t="s">
        <v>39</v>
      </c>
      <c r="D82" s="9" t="s">
        <v>54</v>
      </c>
      <c r="E82" s="15" t="s">
        <v>41</v>
      </c>
      <c r="F82" s="88" t="s">
        <v>43</v>
      </c>
      <c r="G82" s="4"/>
      <c r="H82" s="4"/>
      <c r="I82" s="4"/>
      <c r="J82" s="4"/>
      <c r="M82" s="9" t="s">
        <v>40</v>
      </c>
      <c r="N82" s="15" t="s">
        <v>39</v>
      </c>
    </row>
    <row r="83" spans="1:14" ht="21.75" customHeight="1" thickBot="1" x14ac:dyDescent="0.5">
      <c r="A83" s="11">
        <v>1390</v>
      </c>
      <c r="B83" s="13">
        <v>11497089</v>
      </c>
      <c r="C83" s="16">
        <v>1726457</v>
      </c>
      <c r="D83" s="19">
        <f t="shared" si="0"/>
        <v>13223546</v>
      </c>
      <c r="E83" s="16">
        <v>19001</v>
      </c>
      <c r="F83" s="14">
        <f t="shared" si="1"/>
        <v>695.93947686963838</v>
      </c>
      <c r="G83" s="4">
        <f>B83/B76</f>
        <v>1.0873283300413621</v>
      </c>
      <c r="H83" s="4">
        <f>C83/C76</f>
        <v>1.1123390563470301</v>
      </c>
      <c r="I83" s="4">
        <f>D83/D76</f>
        <v>1.0905296895438084</v>
      </c>
      <c r="J83" s="4">
        <f>E83/E76</f>
        <v>1.0003158725980521</v>
      </c>
      <c r="L83" s="1">
        <v>1000</v>
      </c>
      <c r="M83" s="17">
        <f t="shared" si="4"/>
        <v>11497.089</v>
      </c>
      <c r="N83" s="18">
        <f t="shared" si="5"/>
        <v>1726.4570000000001</v>
      </c>
    </row>
    <row r="84" spans="1:14" ht="21.75" customHeight="1" thickBot="1" x14ac:dyDescent="0.5">
      <c r="A84" s="11">
        <v>1391</v>
      </c>
      <c r="B84" s="13">
        <v>12286683</v>
      </c>
      <c r="C84" s="16">
        <v>1883142</v>
      </c>
      <c r="D84" s="19">
        <f t="shared" si="0"/>
        <v>14169825</v>
      </c>
      <c r="E84" s="16">
        <v>20045</v>
      </c>
      <c r="F84" s="14">
        <f t="shared" si="1"/>
        <v>706.90072337241202</v>
      </c>
      <c r="G84" s="4">
        <f t="shared" ref="G84:J92" si="13">B84/B83</f>
        <v>1.0686777322503114</v>
      </c>
      <c r="H84" s="4">
        <f t="shared" si="13"/>
        <v>1.0907552287719879</v>
      </c>
      <c r="I84" s="4">
        <f t="shared" si="13"/>
        <v>1.0715601548934</v>
      </c>
      <c r="J84" s="4">
        <f t="shared" si="13"/>
        <v>1.0549444766064944</v>
      </c>
      <c r="L84" s="1">
        <v>1000</v>
      </c>
      <c r="M84" s="17">
        <f t="shared" si="4"/>
        <v>12286.683000000001</v>
      </c>
      <c r="N84" s="18">
        <f t="shared" si="5"/>
        <v>1883.1420000000001</v>
      </c>
    </row>
    <row r="85" spans="1:14" ht="21.75" customHeight="1" thickBot="1" x14ac:dyDescent="0.5">
      <c r="A85" s="11">
        <v>1392</v>
      </c>
      <c r="B85" s="13">
        <v>12808047</v>
      </c>
      <c r="C85" s="16">
        <v>2013984</v>
      </c>
      <c r="D85" s="19">
        <f t="shared" si="0"/>
        <v>14822031</v>
      </c>
      <c r="E85" s="16">
        <v>20090</v>
      </c>
      <c r="F85" s="14">
        <f t="shared" si="1"/>
        <v>737.78153310104528</v>
      </c>
      <c r="G85" s="4">
        <f t="shared" si="13"/>
        <v>1.0424332588380445</v>
      </c>
      <c r="H85" s="4">
        <f t="shared" si="13"/>
        <v>1.0694806870644911</v>
      </c>
      <c r="I85" s="4">
        <f t="shared" si="13"/>
        <v>1.0460278090943254</v>
      </c>
      <c r="J85" s="4">
        <f t="shared" si="13"/>
        <v>1.0022449488650536</v>
      </c>
      <c r="L85" s="1">
        <v>1000</v>
      </c>
      <c r="M85" s="17">
        <f t="shared" si="4"/>
        <v>12808.047</v>
      </c>
      <c r="N85" s="18">
        <f t="shared" si="5"/>
        <v>2013.9839999999999</v>
      </c>
    </row>
    <row r="86" spans="1:14" ht="21.75" customHeight="1" thickBot="1" x14ac:dyDescent="0.5">
      <c r="A86" s="11">
        <v>1393</v>
      </c>
      <c r="B86" s="13">
        <v>13344498</v>
      </c>
      <c r="C86" s="16">
        <v>2179572</v>
      </c>
      <c r="D86" s="19">
        <f t="shared" si="0"/>
        <v>15524070</v>
      </c>
      <c r="E86" s="16">
        <v>20184</v>
      </c>
      <c r="F86" s="14">
        <f t="shared" si="1"/>
        <v>769.12752675386446</v>
      </c>
      <c r="G86" s="4">
        <f t="shared" si="13"/>
        <v>1.0418839031430787</v>
      </c>
      <c r="H86" s="4">
        <f t="shared" si="13"/>
        <v>1.0822191238857906</v>
      </c>
      <c r="I86" s="4">
        <f t="shared" si="13"/>
        <v>1.04736456157729</v>
      </c>
      <c r="J86" s="4">
        <f t="shared" si="13"/>
        <v>1.0046789447486311</v>
      </c>
      <c r="L86" s="1">
        <v>1000</v>
      </c>
      <c r="M86" s="17">
        <f t="shared" si="4"/>
        <v>13344.498</v>
      </c>
      <c r="N86" s="18">
        <f t="shared" si="5"/>
        <v>2179.5720000000001</v>
      </c>
    </row>
    <row r="87" spans="1:14" ht="21.75" customHeight="1" thickBot="1" x14ac:dyDescent="0.5">
      <c r="A87" s="11">
        <v>1394</v>
      </c>
      <c r="B87" s="13">
        <v>13711726</v>
      </c>
      <c r="C87" s="16">
        <v>2350088</v>
      </c>
      <c r="D87" s="19">
        <f t="shared" si="0"/>
        <v>16061814</v>
      </c>
      <c r="E87" s="16">
        <v>20555</v>
      </c>
      <c r="F87" s="14">
        <f t="shared" si="1"/>
        <v>781.4066650450012</v>
      </c>
      <c r="G87" s="4">
        <f t="shared" si="13"/>
        <v>1.02751905691769</v>
      </c>
      <c r="H87" s="4">
        <f t="shared" si="13"/>
        <v>1.0782337082693298</v>
      </c>
      <c r="I87" s="4">
        <f t="shared" si="13"/>
        <v>1.0346393697013734</v>
      </c>
      <c r="J87" s="4">
        <f t="shared" si="13"/>
        <v>1.018380895759017</v>
      </c>
      <c r="L87" s="1">
        <v>1000</v>
      </c>
      <c r="M87" s="17">
        <f t="shared" si="4"/>
        <v>13711.726000000001</v>
      </c>
      <c r="N87" s="18">
        <f t="shared" si="5"/>
        <v>2350.0880000000002</v>
      </c>
    </row>
    <row r="88" spans="1:14" ht="21.75" customHeight="1" thickBot="1" x14ac:dyDescent="0.5">
      <c r="A88" s="11">
        <v>1395</v>
      </c>
      <c r="B88" s="13">
        <v>13779620</v>
      </c>
      <c r="C88" s="16">
        <v>2526372</v>
      </c>
      <c r="D88" s="19">
        <f t="shared" si="0"/>
        <v>16305992</v>
      </c>
      <c r="E88" s="16">
        <v>21320</v>
      </c>
      <c r="F88" s="14">
        <f t="shared" si="1"/>
        <v>764.82138836772981</v>
      </c>
      <c r="G88" s="4">
        <f t="shared" si="13"/>
        <v>1.0049515283488015</v>
      </c>
      <c r="H88" s="4">
        <f t="shared" si="13"/>
        <v>1.0750116591378707</v>
      </c>
      <c r="I88" s="4">
        <f t="shared" si="13"/>
        <v>1.0152023924570412</v>
      </c>
      <c r="J88" s="4">
        <f t="shared" si="13"/>
        <v>1.0372172220870834</v>
      </c>
      <c r="L88" s="1">
        <v>1000</v>
      </c>
      <c r="M88" s="17">
        <f t="shared" si="4"/>
        <v>13779.62</v>
      </c>
      <c r="N88" s="18">
        <f t="shared" si="5"/>
        <v>2526.3719999999998</v>
      </c>
    </row>
    <row r="89" spans="1:14" ht="21.75" customHeight="1" thickBot="1" x14ac:dyDescent="0.5">
      <c r="A89" s="11">
        <v>1396</v>
      </c>
      <c r="B89" s="13">
        <v>13982954</v>
      </c>
      <c r="C89" s="16">
        <v>2716610</v>
      </c>
      <c r="D89" s="19">
        <f t="shared" si="0"/>
        <v>16699564</v>
      </c>
      <c r="E89" s="16">
        <v>21257</v>
      </c>
      <c r="F89" s="14">
        <f t="shared" si="1"/>
        <v>785.6030484075834</v>
      </c>
      <c r="G89" s="4">
        <f t="shared" si="13"/>
        <v>1.0147561398645246</v>
      </c>
      <c r="H89" s="4">
        <f t="shared" si="13"/>
        <v>1.0753008662223933</v>
      </c>
      <c r="I89" s="4">
        <f t="shared" si="13"/>
        <v>1.0241366486626511</v>
      </c>
      <c r="J89" s="4">
        <f t="shared" si="13"/>
        <v>0.99704502814258911</v>
      </c>
      <c r="L89" s="1">
        <v>1000</v>
      </c>
      <c r="M89" s="17">
        <f t="shared" si="4"/>
        <v>13982.954</v>
      </c>
      <c r="N89" s="18">
        <f t="shared" si="5"/>
        <v>2716.61</v>
      </c>
    </row>
    <row r="90" spans="1:14" ht="21.75" customHeight="1" thickBot="1" x14ac:dyDescent="0.5">
      <c r="A90" s="11">
        <v>1397</v>
      </c>
      <c r="B90" s="13">
        <v>14029193</v>
      </c>
      <c r="C90" s="16">
        <v>2929653</v>
      </c>
      <c r="D90" s="19">
        <f t="shared" si="0"/>
        <v>16958846</v>
      </c>
      <c r="E90" s="16">
        <v>20689</v>
      </c>
      <c r="F90" s="14">
        <f t="shared" si="1"/>
        <v>819.70351394460829</v>
      </c>
      <c r="G90" s="4">
        <f t="shared" si="13"/>
        <v>1.0033068119940893</v>
      </c>
      <c r="H90" s="4">
        <f t="shared" si="13"/>
        <v>1.0784223720003976</v>
      </c>
      <c r="I90" s="4">
        <f t="shared" si="13"/>
        <v>1.0155262736200776</v>
      </c>
      <c r="J90" s="4">
        <f t="shared" si="13"/>
        <v>0.97327939031848332</v>
      </c>
      <c r="L90" s="1">
        <v>1000</v>
      </c>
      <c r="M90" s="17">
        <f t="shared" si="4"/>
        <v>14029.192999999999</v>
      </c>
      <c r="N90" s="18">
        <f t="shared" si="5"/>
        <v>2929.6529999999998</v>
      </c>
    </row>
    <row r="91" spans="1:14" ht="21.75" customHeight="1" thickBot="1" x14ac:dyDescent="0.5">
      <c r="A91" s="42">
        <v>1398</v>
      </c>
      <c r="B91" s="13">
        <v>14373260</v>
      </c>
      <c r="C91" s="16">
        <v>3129148</v>
      </c>
      <c r="D91" s="19">
        <f t="shared" si="0"/>
        <v>17502408</v>
      </c>
      <c r="E91" s="16">
        <v>20037</v>
      </c>
      <c r="F91" s="14">
        <f t="shared" si="1"/>
        <v>873.50441682886662</v>
      </c>
      <c r="G91" s="4">
        <f t="shared" si="13"/>
        <v>1.024525074250529</v>
      </c>
      <c r="H91" s="4">
        <f t="shared" si="13"/>
        <v>1.0680950952211747</v>
      </c>
      <c r="I91" s="4">
        <f t="shared" si="13"/>
        <v>1.0320518271113495</v>
      </c>
      <c r="J91" s="4">
        <f t="shared" si="13"/>
        <v>0.96848566871284258</v>
      </c>
      <c r="L91" s="1">
        <v>1000</v>
      </c>
      <c r="M91" s="17">
        <f t="shared" si="4"/>
        <v>14373.26</v>
      </c>
      <c r="N91" s="18">
        <f t="shared" si="5"/>
        <v>3129.1480000000001</v>
      </c>
    </row>
    <row r="92" spans="1:14" ht="21.75" customHeight="1" thickBot="1" x14ac:dyDescent="0.5">
      <c r="A92" s="11">
        <v>1399</v>
      </c>
      <c r="B92" s="13">
        <v>14584801</v>
      </c>
      <c r="C92" s="16">
        <v>3309720</v>
      </c>
      <c r="D92" s="19">
        <f t="shared" si="0"/>
        <v>17894521</v>
      </c>
      <c r="E92" s="16">
        <v>19292</v>
      </c>
      <c r="F92" s="14">
        <f t="shared" si="1"/>
        <v>927.56173543437694</v>
      </c>
      <c r="G92" s="4">
        <f t="shared" si="13"/>
        <v>1.0147176771310058</v>
      </c>
      <c r="H92" s="4">
        <f t="shared" si="13"/>
        <v>1.0577064427761167</v>
      </c>
      <c r="I92" s="4">
        <f t="shared" si="13"/>
        <v>1.0224033744385344</v>
      </c>
      <c r="J92" s="4">
        <f t="shared" si="13"/>
        <v>0.96281878524729247</v>
      </c>
      <c r="L92" s="1">
        <v>1000</v>
      </c>
      <c r="M92" s="17">
        <f t="shared" si="4"/>
        <v>14584.800999999999</v>
      </c>
      <c r="N92" s="18">
        <f t="shared" si="5"/>
        <v>3309.72</v>
      </c>
    </row>
    <row r="93" spans="1:14" ht="21.75" customHeight="1" thickBot="1" x14ac:dyDescent="0.5">
      <c r="A93" s="42">
        <v>1400</v>
      </c>
      <c r="B93" s="13">
        <v>15130015</v>
      </c>
      <c r="C93" s="16">
        <v>3588374</v>
      </c>
      <c r="D93" s="19">
        <f t="shared" si="0"/>
        <v>18718389</v>
      </c>
      <c r="E93" s="16">
        <v>19010</v>
      </c>
      <c r="F93" s="14">
        <f t="shared" si="1"/>
        <v>984.6601262493424</v>
      </c>
      <c r="G93" s="4">
        <f t="shared" ref="G93:J95" si="14">B93/B90</f>
        <v>1.0784665233417203</v>
      </c>
      <c r="H93" s="4">
        <f t="shared" si="14"/>
        <v>1.2248460824541336</v>
      </c>
      <c r="I93" s="4">
        <f t="shared" si="14"/>
        <v>1.1037536988071004</v>
      </c>
      <c r="J93" s="4">
        <f t="shared" si="14"/>
        <v>0.9188457634491759</v>
      </c>
      <c r="L93" s="1">
        <v>1000</v>
      </c>
      <c r="M93" s="17">
        <f t="shared" si="4"/>
        <v>15130.014999999999</v>
      </c>
      <c r="N93" s="18">
        <f t="shared" si="5"/>
        <v>3588.3739999999998</v>
      </c>
    </row>
    <row r="94" spans="1:14" ht="21.75" customHeight="1" thickBot="1" x14ac:dyDescent="0.5">
      <c r="A94" s="36">
        <v>1401</v>
      </c>
      <c r="B94" s="99">
        <v>15557137</v>
      </c>
      <c r="C94" s="16">
        <v>3879540</v>
      </c>
      <c r="D94" s="19">
        <f t="shared" si="0"/>
        <v>19436677</v>
      </c>
      <c r="E94" s="16">
        <v>18971</v>
      </c>
      <c r="F94" s="14">
        <f>(B94+C94)/E94</f>
        <v>1024.5467819303146</v>
      </c>
      <c r="G94" s="4">
        <f t="shared" si="14"/>
        <v>1.0823666308130515</v>
      </c>
      <c r="H94" s="4">
        <f t="shared" si="14"/>
        <v>1.239807129608443</v>
      </c>
      <c r="I94" s="4">
        <f t="shared" si="14"/>
        <v>1.1105144503544884</v>
      </c>
      <c r="J94" s="4">
        <f t="shared" si="14"/>
        <v>0.94679842291760241</v>
      </c>
      <c r="L94" s="1">
        <v>1000</v>
      </c>
      <c r="M94" s="2"/>
      <c r="N94" s="96"/>
    </row>
    <row r="95" spans="1:14" ht="21.75" customHeight="1" thickBot="1" x14ac:dyDescent="0.5">
      <c r="A95" s="36">
        <v>1402</v>
      </c>
      <c r="B95" s="13">
        <v>16305132</v>
      </c>
      <c r="C95" s="16">
        <v>4150888</v>
      </c>
      <c r="D95" s="19">
        <f>B95+C95</f>
        <v>20456020</v>
      </c>
      <c r="E95" s="16">
        <v>18746</v>
      </c>
      <c r="F95" s="14">
        <f>(B95+C95)/E95</f>
        <v>1091.2205270457698</v>
      </c>
      <c r="G95" s="4">
        <f t="shared" si="14"/>
        <v>1.1179536834270143</v>
      </c>
      <c r="H95" s="4">
        <f t="shared" si="14"/>
        <v>1.2541508042976446</v>
      </c>
      <c r="I95" s="4">
        <f t="shared" si="14"/>
        <v>1.1431443177495502</v>
      </c>
      <c r="J95" s="4">
        <f t="shared" si="14"/>
        <v>0.97169811320754718</v>
      </c>
      <c r="L95" s="1">
        <v>1000</v>
      </c>
      <c r="M95" s="2"/>
      <c r="N95" s="96"/>
    </row>
    <row r="96" spans="1:14" ht="21.75" customHeight="1" thickBot="1" x14ac:dyDescent="0.6">
      <c r="A96" s="25" t="s">
        <v>76</v>
      </c>
      <c r="B96" s="69">
        <f>GEOMEAN(G84:G95)-1</f>
        <v>4.2901096532901972E-2</v>
      </c>
      <c r="C96" s="69">
        <f>GEOMEAN(H84:H95)-1</f>
        <v>0.11395695155910546</v>
      </c>
      <c r="D96" s="69">
        <f>GEOMEAN(I84:I95)-1</f>
        <v>5.4765216972161523E-2</v>
      </c>
      <c r="E96" s="69">
        <f>GEOMEAN(J84:J95)-1</f>
        <v>-1.2654029358303509E-2</v>
      </c>
      <c r="F96" s="69" t="s">
        <v>87</v>
      </c>
    </row>
    <row r="97" spans="1:10" ht="21.75" customHeight="1" x14ac:dyDescent="0.55000000000000004">
      <c r="A97" s="125"/>
      <c r="B97" s="125"/>
      <c r="C97" s="125"/>
      <c r="D97" s="125"/>
      <c r="E97" s="125"/>
      <c r="F97" s="125"/>
      <c r="G97" s="4"/>
      <c r="H97" s="4"/>
      <c r="I97" s="4"/>
      <c r="J97" s="4"/>
    </row>
    <row r="98" spans="1:10" ht="21.75" customHeight="1" x14ac:dyDescent="0.45"/>
    <row r="99" spans="1:10" ht="21.75" customHeight="1" x14ac:dyDescent="0.45"/>
  </sheetData>
  <mergeCells count="8">
    <mergeCell ref="A78:F78"/>
    <mergeCell ref="A81:F81"/>
    <mergeCell ref="A97:F97"/>
    <mergeCell ref="A49:F49"/>
    <mergeCell ref="A30:F30"/>
    <mergeCell ref="A46:F46"/>
    <mergeCell ref="A62:F62"/>
    <mergeCell ref="A65:F65"/>
  </mergeCells>
  <printOptions horizontalCentered="1"/>
  <pageMargins left="0.39370078740157483" right="0.39370078740157483" top="0.78740157480314965" bottom="0" header="0" footer="0"/>
  <pageSetup paperSize="9" orientation="portrait" r:id="rId1"/>
  <headerFooter alignWithMargins="0"/>
  <rowBreaks count="2" manualBreakCount="2">
    <brk id="32" max="5" man="1"/>
    <brk id="6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27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27</vt:i4>
      </vt:variant>
    </vt:vector>
  </HeadingPairs>
  <TitlesOfParts>
    <vt:vector size="62" baseType="lpstr">
      <vt:lpstr>poshesh Zarib_chap</vt:lpstr>
      <vt:lpstr>poshesh Zarib</vt:lpstr>
      <vt:lpstr>NofoozZarib_chap</vt:lpstr>
      <vt:lpstr>NofoozZarib</vt:lpstr>
      <vt:lpstr>HemayatNesbat_chap</vt:lpstr>
      <vt:lpstr>HemayatNesbat</vt:lpstr>
      <vt:lpstr>jensiat_chap</vt:lpstr>
      <vt:lpstr>jensiat</vt:lpstr>
      <vt:lpstr>niroye kar_chap</vt:lpstr>
      <vt:lpstr>niroye kar</vt:lpstr>
      <vt:lpstr>kargah shobeh_chap</vt:lpstr>
      <vt:lpstr>kargah shobeh</vt:lpstr>
      <vt:lpstr>boedkargahi_chap</vt:lpstr>
      <vt:lpstr>boedkargahi</vt:lpstr>
      <vt:lpstr>TahtPoshesh_chap</vt:lpstr>
      <vt:lpstr>TahtPoshesh</vt:lpstr>
      <vt:lpstr>Bomehshode1_chap</vt:lpstr>
      <vt:lpstr>Bomehshode1</vt:lpstr>
      <vt:lpstr>Mostamari1_chap</vt:lpstr>
      <vt:lpstr>Mostamari1</vt:lpstr>
      <vt:lpstr>AsnadSader1_chap</vt:lpstr>
      <vt:lpstr>AsnadSader1</vt:lpstr>
      <vt:lpstr>Havades_chap</vt:lpstr>
      <vt:lpstr>Havades</vt:lpstr>
      <vt:lpstr>list interneti-atbaa_chap</vt:lpstr>
      <vt:lpstr>Mostamari_Chap</vt:lpstr>
      <vt:lpstr>MostamariOld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AsnadSader1!Print_Area</vt:lpstr>
      <vt:lpstr>AsnadSader1_chap!Print_Area</vt:lpstr>
      <vt:lpstr>boedkargahi!Print_Area</vt:lpstr>
      <vt:lpstr>boedkargahi_chap!Print_Area</vt:lpstr>
      <vt:lpstr>Bomehshode1!Print_Area</vt:lpstr>
      <vt:lpstr>Bomehshode1_chap!Print_Area</vt:lpstr>
      <vt:lpstr>Havades!Print_Area</vt:lpstr>
      <vt:lpstr>Havades_chap!Print_Area</vt:lpstr>
      <vt:lpstr>HemayatNesbat!Print_Area</vt:lpstr>
      <vt:lpstr>HemayatNesbat_chap!Print_Area</vt:lpstr>
      <vt:lpstr>jensiat!Print_Area</vt:lpstr>
      <vt:lpstr>jensiat_chap!Print_Area</vt:lpstr>
      <vt:lpstr>'kargah shobeh'!Print_Area</vt:lpstr>
      <vt:lpstr>'kargah shobeh_chap'!Print_Area</vt:lpstr>
      <vt:lpstr>'list interneti-atbaa_chap'!Print_Area</vt:lpstr>
      <vt:lpstr>Mostamari_Chap!Print_Area</vt:lpstr>
      <vt:lpstr>Mostamari1!Print_Area</vt:lpstr>
      <vt:lpstr>Mostamari1_chap!Print_Area</vt:lpstr>
      <vt:lpstr>MostamariOld!Print_Area</vt:lpstr>
      <vt:lpstr>'niroye kar'!Print_Area</vt:lpstr>
      <vt:lpstr>'niroye kar_chap'!Print_Area</vt:lpstr>
      <vt:lpstr>NofoozZarib!Print_Area</vt:lpstr>
      <vt:lpstr>NofoozZarib_chap!Print_Area</vt:lpstr>
      <vt:lpstr>'poshesh Zarib'!Print_Area</vt:lpstr>
      <vt:lpstr>'poshesh Zarib_chap'!Print_Area</vt:lpstr>
      <vt:lpstr>TahtPoshesh!Print_Area</vt:lpstr>
      <vt:lpstr>TahtPoshesh_chap!Print_Area</vt:lpstr>
    </vt:vector>
  </TitlesOfParts>
  <Company>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A1</cp:lastModifiedBy>
  <cp:lastPrinted>2024-11-30T15:09:54Z</cp:lastPrinted>
  <dcterms:created xsi:type="dcterms:W3CDTF">2001-02-04T10:16:19Z</dcterms:created>
  <dcterms:modified xsi:type="dcterms:W3CDTF">2024-12-01T10:51:07Z</dcterms:modified>
</cp:coreProperties>
</file>