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-020719\F\Zeinab Zeinali\گزارشات آماری ماهانه و سالانه\بخشها\IT\1404\بارگذاري داده در سامانه كاتالوگ\بارگذاری در سامانه\دی 1404\"/>
    </mc:Choice>
  </mc:AlternateContent>
  <xr:revisionPtr revIDLastSave="0" documentId="13_ncr:1_{5185DDE1-B9BF-42C0-8A38-0D47E5F4E45E}" xr6:coauthVersionLast="47" xr6:coauthVersionMax="47" xr10:uidLastSave="{00000000-0000-0000-0000-000000000000}"/>
  <bookViews>
    <workbookView xWindow="-120" yWindow="-120" windowWidth="19440" windowHeight="15000" tabRatio="904" xr2:uid="{00000000-000D-0000-FFFF-FFFF00000000}"/>
  </bookViews>
  <sheets>
    <sheet name="درصد" sheetId="10" r:id="rId1"/>
    <sheet name="رشد" sheetId="11" r:id="rId2"/>
    <sheet name="مستمر" sheetId="3" r:id="rId3"/>
    <sheet name="بانوان" sheetId="4" r:id="rId4"/>
    <sheet name="خونگيري " sheetId="27" r:id="rId5"/>
    <sheet name="توليد فرآورده" sheetId="37" r:id="rId6"/>
    <sheet name="پخش و توزيع ده ماه 1404" sheetId="6" r:id="rId7"/>
    <sheet name="گروه خوني" sheetId="9" r:id="rId8"/>
    <sheet name="هزارنفرجمعیت " sheetId="38" r:id="rId9"/>
    <sheet name="پرسنل " sheetId="39" r:id="rId10"/>
    <sheet name="توضیحات" sheetId="40" r:id="rId11"/>
    <sheet name="Sheet1" sheetId="28" r:id="rId12"/>
  </sheets>
  <definedNames>
    <definedName name="_xlnm._FilterDatabase" localSheetId="3" hidden="1">بانوان!$B$2:$F$2</definedName>
    <definedName name="_xlnm._FilterDatabase" localSheetId="9" hidden="1">'پرسنل '!$B$2:$F$2</definedName>
    <definedName name="_xlnm._FilterDatabase" localSheetId="4" hidden="1">'خونگيري '!$M$2:$O$2</definedName>
    <definedName name="_xlnm._FilterDatabase" localSheetId="0" hidden="1">درصد!$B$2:$E$2</definedName>
    <definedName name="_xlnm._FilterDatabase" localSheetId="1" hidden="1">رشد!$B$2:$F$2</definedName>
    <definedName name="_xlnm._FilterDatabase" localSheetId="2" hidden="1">مستمر!$B$2:$F$2</definedName>
    <definedName name="_xlnm._FilterDatabase" localSheetId="8" hidden="1">'هزارنفرجمعیت '!$B$2:$F$2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39" l="1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" i="39"/>
  <c r="F4" i="39"/>
  <c r="F3" i="39"/>
  <c r="F34" i="38"/>
  <c r="F33" i="38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" i="38"/>
  <c r="F4" i="38"/>
  <c r="F3" i="38"/>
  <c r="F34" i="37"/>
  <c r="F33" i="37"/>
  <c r="F32" i="37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" i="37"/>
  <c r="F4" i="37"/>
  <c r="F3" i="37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" i="10"/>
  <c r="C34" i="9" l="1"/>
  <c r="D34" i="9"/>
  <c r="E34" i="9"/>
  <c r="F34" i="9"/>
  <c r="G34" i="9"/>
  <c r="H34" i="9"/>
  <c r="I34" i="9"/>
  <c r="J34" i="9"/>
  <c r="K34" i="9"/>
  <c r="D4" i="27" l="1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" i="27"/>
  <c r="F34" i="4" l="1"/>
  <c r="F34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" i="3"/>
  <c r="F34" i="11"/>
  <c r="F25" i="4" l="1"/>
  <c r="F21" i="4"/>
  <c r="F32" i="4"/>
  <c r="F30" i="4"/>
  <c r="F31" i="4"/>
  <c r="F23" i="4"/>
  <c r="F3" i="4"/>
  <c r="F26" i="4"/>
  <c r="F8" i="4"/>
  <c r="F33" i="4"/>
  <c r="F13" i="4"/>
  <c r="F9" i="4"/>
  <c r="F19" i="4"/>
  <c r="F10" i="4"/>
  <c r="F27" i="4"/>
  <c r="F29" i="4"/>
  <c r="F20" i="4"/>
  <c r="F6" i="4"/>
  <c r="F5" i="4"/>
  <c r="F18" i="4"/>
  <c r="F12" i="4"/>
  <c r="F15" i="4"/>
  <c r="F16" i="4"/>
  <c r="F28" i="4"/>
  <c r="F14" i="4"/>
  <c r="F11" i="4"/>
  <c r="F4" i="4"/>
  <c r="F24" i="4"/>
  <c r="F7" i="4"/>
  <c r="F22" i="4"/>
  <c r="F17" i="4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" i="11"/>
  <c r="L33" i="9" l="1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L34" i="9" l="1"/>
  <c r="L35" i="9" l="1"/>
  <c r="H35" i="9"/>
  <c r="J35" i="9"/>
  <c r="F35" i="9"/>
  <c r="E35" i="9"/>
  <c r="G35" i="9"/>
  <c r="D35" i="9"/>
  <c r="C35" i="9"/>
  <c r="K35" i="9"/>
  <c r="I35" i="9"/>
</calcChain>
</file>

<file path=xl/sharedStrings.xml><?xml version="1.0" encoding="utf-8"?>
<sst xmlns="http://schemas.openxmlformats.org/spreadsheetml/2006/main" count="497" uniqueCount="111">
  <si>
    <t>رديف</t>
  </si>
  <si>
    <t>درصد رشد</t>
  </si>
  <si>
    <t>بوشهر</t>
  </si>
  <si>
    <t>ايلام</t>
  </si>
  <si>
    <t>زنجان</t>
  </si>
  <si>
    <t>البرز</t>
  </si>
  <si>
    <t>خراسان جنوبی</t>
  </si>
  <si>
    <t>آذربايجان شرقی</t>
  </si>
  <si>
    <t>همدان</t>
  </si>
  <si>
    <t>مازندران</t>
  </si>
  <si>
    <t>گلستان</t>
  </si>
  <si>
    <t>هرمزگان</t>
  </si>
  <si>
    <t>يزد</t>
  </si>
  <si>
    <t>آذربايجان غربی</t>
  </si>
  <si>
    <t>گيلان</t>
  </si>
  <si>
    <t>چهارمحال و بختياری</t>
  </si>
  <si>
    <t>خوزستان</t>
  </si>
  <si>
    <t>سمنان</t>
  </si>
  <si>
    <t>تهران</t>
  </si>
  <si>
    <t>قزوين</t>
  </si>
  <si>
    <t>اردبيل</t>
  </si>
  <si>
    <t>خراسان رضوی</t>
  </si>
  <si>
    <t>اصفهان</t>
  </si>
  <si>
    <t>كهگيلويه و بويراحمد</t>
  </si>
  <si>
    <t>قم</t>
  </si>
  <si>
    <t>كرمانشاه</t>
  </si>
  <si>
    <t>سيستان و بلوچستان</t>
  </si>
  <si>
    <t>كرمان</t>
  </si>
  <si>
    <t>فارس</t>
  </si>
  <si>
    <t>لرستان</t>
  </si>
  <si>
    <t>مركزي</t>
  </si>
  <si>
    <t>خراسان شمالی</t>
  </si>
  <si>
    <t>كردستان</t>
  </si>
  <si>
    <t>جمع</t>
  </si>
  <si>
    <r>
      <t xml:space="preserve">ميزان رشد </t>
    </r>
    <r>
      <rPr>
        <b/>
        <sz val="8"/>
        <color theme="1"/>
        <rFont val="B Yagut"/>
        <charset val="178"/>
      </rPr>
      <t>(درصد)</t>
    </r>
  </si>
  <si>
    <t>مراجعه</t>
  </si>
  <si>
    <t>معافیت</t>
  </si>
  <si>
    <t>خونگيري</t>
  </si>
  <si>
    <t>مستمر</t>
  </si>
  <si>
    <t>درصد مستمر</t>
  </si>
  <si>
    <t>باسابقه</t>
  </si>
  <si>
    <t>بار اول</t>
  </si>
  <si>
    <t>بانوان</t>
  </si>
  <si>
    <t>درصد بانوان</t>
  </si>
  <si>
    <t>شاخص اهدای مستمر</t>
  </si>
  <si>
    <t>شاخص اهدای بانوان</t>
  </si>
  <si>
    <t>کل کشور</t>
  </si>
  <si>
    <t>توزيع به مراكز درماني تحت پوشش</t>
  </si>
  <si>
    <t>PC</t>
  </si>
  <si>
    <t>FFP</t>
  </si>
  <si>
    <t>PLT</t>
  </si>
  <si>
    <t>A+</t>
  </si>
  <si>
    <t>A-</t>
  </si>
  <si>
    <t>B+</t>
  </si>
  <si>
    <t>B-</t>
  </si>
  <si>
    <t>AB+</t>
  </si>
  <si>
    <t>AB-</t>
  </si>
  <si>
    <t>O+</t>
  </si>
  <si>
    <t>O-</t>
  </si>
  <si>
    <t>نامشخص</t>
  </si>
  <si>
    <t>درصد</t>
  </si>
  <si>
    <t>درصد از کل اهدای خون</t>
  </si>
  <si>
    <t>استان</t>
  </si>
  <si>
    <t>نام استان</t>
  </si>
  <si>
    <t>آمار مراجعین، معافیت و اهدای خون درادارات كل انتقال خون ایران در ده ماه سال 1404</t>
  </si>
  <si>
    <t>آمار اهدای خون و درصد از کل اهدای خون کشور در ادارات کل انتقال خون کشور در ده ماه  سال 1404</t>
  </si>
  <si>
    <t>اهدای خون ده ماه سال 1404</t>
  </si>
  <si>
    <r>
      <t xml:space="preserve">شاخص اهداي مستمر ده ماه سال 1404 </t>
    </r>
    <r>
      <rPr>
        <b/>
        <sz val="8"/>
        <color theme="1"/>
        <rFont val="B Yagut"/>
        <charset val="178"/>
      </rPr>
      <t>(درصد)</t>
    </r>
  </si>
  <si>
    <r>
      <t xml:space="preserve">شاخص اهداي بانوان ده ماه سال 1404 </t>
    </r>
    <r>
      <rPr>
        <b/>
        <sz val="8"/>
        <color theme="1"/>
        <rFont val="B Yagut"/>
        <charset val="178"/>
      </rPr>
      <t>(درصد)</t>
    </r>
  </si>
  <si>
    <t>آمار توزیع و ارسال فرآورده های خون در ادارات كل انتقال خون ایران در ده ماه سال 1404</t>
  </si>
  <si>
    <t>آمار اهدای خون به تفکیک گروه های خونی در ادارات كل انتقال خون ایران در ده ماه  سال 1404</t>
  </si>
  <si>
    <t xml:space="preserve">توضیح: </t>
  </si>
  <si>
    <t>_ پنج واحد از اختلاف با خونگیری مربوط به پنج واحد بمبئی استان تهران می باشد.</t>
  </si>
  <si>
    <t>_ یک واحد از اختلاف با خونگیری مربوط به یک واحد +A2 استان لرستان می باشد.</t>
  </si>
  <si>
    <t>مقایسه شاخص اهداي خون بانوان ده ماه سال های 1404 و 1403 در ادارات كل انتقال خون ایران</t>
  </si>
  <si>
    <t>شاخص اهداي بانوان ده ماه سال 1403 (درصد)</t>
  </si>
  <si>
    <t>مقایسه شاخص اهداي خون مستمر ده ماه سال های 1404 و 1403 در ادارات كل انتقال خون ایران</t>
  </si>
  <si>
    <t>مقایسه اهداي خون ده ماه  سال های 1404 و 1403 و میزان رشد اهدای خون در ادارات کل انتقال خون كشور</t>
  </si>
  <si>
    <t>اهدای خون ده ماه سال 1403</t>
  </si>
  <si>
    <t>شاخص اهداي مستمر ده ماه سال 1403 (درصد)</t>
  </si>
  <si>
    <t>گلبول قرمز متراكم PC</t>
  </si>
  <si>
    <t>گلبول قرمز كم لكوسيت PCLR</t>
  </si>
  <si>
    <t>PC+PCLR</t>
  </si>
  <si>
    <t>پلاكت كنسانتره</t>
  </si>
  <si>
    <t>پلاسماي تازه منجمدFFP</t>
  </si>
  <si>
    <t>شاخص اهداي خون به ازای هزار نفر جمعیت در ادارات کل انتقال خون کشور سال 1403</t>
  </si>
  <si>
    <t>اهدای خون سال 1403</t>
  </si>
  <si>
    <t>برآورد جمعيت سال 1403 (مرکز آمار ایران)</t>
  </si>
  <si>
    <t>شاخص اهداي خون به ازای هزار نفر جمعيت سال 1403</t>
  </si>
  <si>
    <t>شاخص اهداي خون به پرسنل در ادارات کل انتقال خون کشور سال 1403</t>
  </si>
  <si>
    <t>پرسنل سال 1403</t>
  </si>
  <si>
    <t>شاخص اهداي خون به پرسنل سال 1403</t>
  </si>
  <si>
    <t>ردیف</t>
  </si>
  <si>
    <t>sheet</t>
  </si>
  <si>
    <t>توضیحات</t>
  </si>
  <si>
    <t>به صورت ماهانه قابل ارائه می باشد. ( پانزدهم هر ماه  برای ماه قبل قابل ارائه می باشد.)</t>
  </si>
  <si>
    <t>رشد</t>
  </si>
  <si>
    <t>شاخص اهداي مستمر</t>
  </si>
  <si>
    <t>شاخص اهداي بانوان</t>
  </si>
  <si>
    <t>تولید فرآورده</t>
  </si>
  <si>
    <t>به صورت ماهانه قابل ارائه می باشد. ( بیستم هر ماه  برای ماه قبل قابل ارائه می باشد.)</t>
  </si>
  <si>
    <t>پخش و توزيع</t>
  </si>
  <si>
    <t>گروه خونی</t>
  </si>
  <si>
    <t>هزار نفر جمعیت</t>
  </si>
  <si>
    <t>به صورت سالانه قابل ارائه می باشد. ( خرداد ماه برای سال قبل قابل ارائه می باشد.)</t>
  </si>
  <si>
    <t>پرسنل</t>
  </si>
  <si>
    <t>منبع داده ها:</t>
  </si>
  <si>
    <t>مرجع داده های فنی: ادارات کل استان ها به صورت ماهانه ، گزارشات لازم را  از نرم افزار فنی سازمان (نگاره ) استخراج می نمایند و آن را جهت تجمیع به ستاد مرکزی ارسال می نمایند.</t>
  </si>
  <si>
    <t>تعداد پرسنل به صورت سالانه از اداره کل منابع انسانی سازمان اخذ می گردد.</t>
  </si>
  <si>
    <t>تعداد جمعیت بر اساس برآورد مرکز آمار ایران می باشد.</t>
  </si>
  <si>
    <t>آمار تولید فرآورده ده ماهه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</si>
</sst>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B Yagut"/>
      <charset val="178"/>
    </font>
    <font>
      <sz val="10"/>
      <color theme="1"/>
      <name val="b mitra"/>
      <family val="2"/>
      <charset val="178"/>
    </font>
    <font>
      <b/>
      <sz val="12"/>
      <color theme="1"/>
      <name val="B Yagut"/>
      <charset val="178"/>
    </font>
    <font>
      <sz val="10"/>
      <color theme="1"/>
      <name val="B Yagut"/>
      <charset val="178"/>
    </font>
    <font>
      <b/>
      <sz val="11"/>
      <color theme="1"/>
      <name val="B Yagut"/>
      <charset val="178"/>
    </font>
    <font>
      <b/>
      <sz val="8"/>
      <color theme="1"/>
      <name val="B Yagut"/>
      <charset val="178"/>
    </font>
    <font>
      <sz val="11"/>
      <color theme="1"/>
      <name val="B Yagut"/>
      <charset val="178"/>
    </font>
    <font>
      <sz val="11"/>
      <name val="B Yagut"/>
      <charset val="178"/>
    </font>
    <font>
      <sz val="11"/>
      <color indexed="8"/>
      <name val="B Yagut"/>
      <charset val="178"/>
    </font>
    <font>
      <b/>
      <sz val="10"/>
      <color theme="1"/>
      <name val="B Yagut"/>
      <charset val="178"/>
    </font>
    <font>
      <b/>
      <sz val="9"/>
      <color theme="1"/>
      <name val="B Yagut"/>
      <charset val="178"/>
    </font>
    <font>
      <sz val="10"/>
      <name val="B Yagut"/>
      <charset val="178"/>
    </font>
    <font>
      <sz val="10"/>
      <color indexed="8"/>
      <name val="B Yagut"/>
      <charset val="178"/>
    </font>
    <font>
      <b/>
      <sz val="10"/>
      <name val="B Yagut"/>
      <charset val="178"/>
    </font>
    <font>
      <sz val="12"/>
      <color theme="1"/>
      <name val="Calibri"/>
      <family val="2"/>
      <charset val="178"/>
      <scheme val="minor"/>
    </font>
    <font>
      <sz val="12"/>
      <name val="B Yagut"/>
      <charset val="178"/>
    </font>
    <font>
      <sz val="9"/>
      <name val="B Yagut"/>
      <charset val="178"/>
    </font>
    <font>
      <sz val="12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name val="B Nazanin"/>
      <charset val="178"/>
    </font>
    <font>
      <sz val="11"/>
      <color theme="1"/>
      <name val="B Nazanin"/>
      <charset val="178"/>
    </font>
    <font>
      <b/>
      <sz val="10"/>
      <color indexed="8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/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thin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/>
      <diagonal/>
    </border>
    <border>
      <left style="medium">
        <color rgb="FF00B0F0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rgb="FF00B0F0"/>
      </right>
      <top/>
      <bottom style="medium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thin">
        <color theme="5" tint="-0.24994659260841701"/>
      </bottom>
      <diagonal/>
    </border>
  </borders>
  <cellStyleXfs count="7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1" fillId="0" borderId="0"/>
  </cellStyleXfs>
  <cellXfs count="207">
    <xf numFmtId="0" fontId="0" fillId="0" borderId="0" xfId="0"/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4" fillId="0" borderId="0" xfId="1"/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3" fillId="0" borderId="0" xfId="1" applyFont="1" applyAlignment="1">
      <alignment vertical="center"/>
    </xf>
    <xf numFmtId="2" fontId="3" fillId="0" borderId="0" xfId="1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2" fontId="18" fillId="0" borderId="13" xfId="1" applyNumberFormat="1" applyFont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vertical="center"/>
    </xf>
    <xf numFmtId="0" fontId="13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2" fontId="6" fillId="0" borderId="9" xfId="1" applyNumberFormat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right" vertical="center"/>
    </xf>
    <xf numFmtId="0" fontId="6" fillId="3" borderId="8" xfId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2" fontId="6" fillId="0" borderId="17" xfId="1" applyNumberFormat="1" applyFont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21" xfId="1" applyFont="1" applyFill="1" applyBorder="1" applyAlignment="1">
      <alignment horizontal="center" vertical="center"/>
    </xf>
    <xf numFmtId="0" fontId="11" fillId="3" borderId="21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0" fillId="3" borderId="19" xfId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3" borderId="25" xfId="1" applyNumberFormat="1" applyFont="1" applyFill="1" applyBorder="1" applyAlignment="1">
      <alignment horizontal="center" vertical="center"/>
    </xf>
    <xf numFmtId="2" fontId="18" fillId="0" borderId="24" xfId="1" applyNumberFormat="1" applyFont="1" applyBorder="1" applyAlignment="1">
      <alignment horizontal="center" vertical="center" wrapText="1"/>
    </xf>
    <xf numFmtId="2" fontId="18" fillId="0" borderId="19" xfId="1" applyNumberFormat="1" applyFont="1" applyBorder="1" applyAlignment="1">
      <alignment horizontal="center" vertical="center" wrapText="1"/>
    </xf>
    <xf numFmtId="2" fontId="5" fillId="3" borderId="25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4" fillId="3" borderId="21" xfId="1" applyFont="1" applyFill="1" applyBorder="1" applyAlignment="1">
      <alignment horizontal="right" vertical="center"/>
    </xf>
    <xf numFmtId="0" fontId="15" fillId="3" borderId="21" xfId="1" applyFont="1" applyFill="1" applyBorder="1" applyAlignment="1">
      <alignment horizontal="right" vertical="center"/>
    </xf>
    <xf numFmtId="0" fontId="14" fillId="3" borderId="23" xfId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4" fillId="3" borderId="19" xfId="1" applyFont="1" applyFill="1" applyBorder="1" applyAlignment="1">
      <alignment horizontal="right" vertical="center"/>
    </xf>
    <xf numFmtId="0" fontId="7" fillId="3" borderId="26" xfId="1" applyFont="1" applyFill="1" applyBorder="1"/>
    <xf numFmtId="0" fontId="7" fillId="3" borderId="22" xfId="1" applyFont="1" applyFill="1" applyBorder="1"/>
    <xf numFmtId="0" fontId="11" fillId="3" borderId="19" xfId="1" applyFont="1" applyFill="1" applyBorder="1" applyAlignment="1">
      <alignment horizontal="center" vertical="center"/>
    </xf>
    <xf numFmtId="0" fontId="7" fillId="3" borderId="26" xfId="1" applyFont="1" applyFill="1" applyBorder="1" applyAlignment="1">
      <alignment vertical="center"/>
    </xf>
    <xf numFmtId="0" fontId="7" fillId="3" borderId="22" xfId="1" applyFont="1" applyFill="1" applyBorder="1" applyAlignment="1">
      <alignment vertical="center"/>
    </xf>
    <xf numFmtId="0" fontId="11" fillId="3" borderId="20" xfId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2" fontId="3" fillId="2" borderId="31" xfId="0" applyNumberFormat="1" applyFont="1" applyFill="1" applyBorder="1" applyAlignment="1">
      <alignment horizontal="center" vertical="center"/>
    </xf>
    <xf numFmtId="2" fontId="3" fillId="2" borderId="32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2" fontId="18" fillId="0" borderId="32" xfId="1" applyNumberFormat="1" applyFont="1" applyBorder="1" applyAlignment="1">
      <alignment horizontal="center" vertical="center" wrapText="1"/>
    </xf>
    <xf numFmtId="2" fontId="18" fillId="0" borderId="7" xfId="1" applyNumberFormat="1" applyFont="1" applyBorder="1" applyAlignment="1">
      <alignment horizontal="center" vertical="center" wrapText="1"/>
    </xf>
    <xf numFmtId="2" fontId="6" fillId="0" borderId="33" xfId="1" applyNumberFormat="1" applyFont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3" borderId="5" xfId="1" applyFont="1" applyFill="1" applyBorder="1" applyAlignment="1">
      <alignment horizontal="right" vertical="center"/>
    </xf>
    <xf numFmtId="0" fontId="10" fillId="3" borderId="7" xfId="1" applyFont="1" applyFill="1" applyBorder="1" applyAlignment="1">
      <alignment horizontal="right" vertical="center"/>
    </xf>
    <xf numFmtId="0" fontId="11" fillId="3" borderId="7" xfId="1" applyFont="1" applyFill="1" applyBorder="1" applyAlignment="1">
      <alignment horizontal="right" vertical="center"/>
    </xf>
    <xf numFmtId="0" fontId="9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right" vertical="center"/>
    </xf>
    <xf numFmtId="0" fontId="19" fillId="3" borderId="7" xfId="1" applyFont="1" applyFill="1" applyBorder="1" applyAlignment="1">
      <alignment horizontal="right" vertical="center"/>
    </xf>
    <xf numFmtId="0" fontId="19" fillId="3" borderId="21" xfId="1" applyFont="1" applyFill="1" applyBorder="1" applyAlignment="1">
      <alignment horizontal="right" vertical="center"/>
    </xf>
    <xf numFmtId="0" fontId="12" fillId="3" borderId="1" xfId="1" applyFont="1" applyFill="1" applyBorder="1"/>
    <xf numFmtId="0" fontId="14" fillId="3" borderId="25" xfId="1" applyFont="1" applyFill="1" applyBorder="1" applyAlignment="1">
      <alignment horizontal="right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0" borderId="25" xfId="1" applyNumberFormat="1" applyFont="1" applyBorder="1" applyAlignment="1">
      <alignment horizontal="center" vertical="center"/>
    </xf>
    <xf numFmtId="0" fontId="14" fillId="3" borderId="1" xfId="1" applyFont="1" applyFill="1" applyBorder="1" applyAlignment="1">
      <alignment horizontal="right" vertical="center"/>
    </xf>
    <xf numFmtId="0" fontId="12" fillId="3" borderId="6" xfId="1" applyFont="1" applyFill="1" applyBorder="1" applyAlignment="1">
      <alignment vertical="center"/>
    </xf>
    <xf numFmtId="0" fontId="15" fillId="3" borderId="25" xfId="1" applyFont="1" applyFill="1" applyBorder="1" applyAlignment="1">
      <alignment horizontal="right" vertical="center"/>
    </xf>
    <xf numFmtId="0" fontId="12" fillId="3" borderId="21" xfId="1" applyFont="1" applyFill="1" applyBorder="1" applyAlignment="1">
      <alignment vertical="center"/>
    </xf>
    <xf numFmtId="2" fontId="6" fillId="3" borderId="2" xfId="1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15" fillId="3" borderId="30" xfId="1" applyFont="1" applyFill="1" applyBorder="1" applyAlignment="1">
      <alignment horizontal="right" vertical="center"/>
    </xf>
    <xf numFmtId="1" fontId="3" fillId="2" borderId="13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3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/>
    </xf>
    <xf numFmtId="0" fontId="21" fillId="4" borderId="39" xfId="1" applyFont="1" applyFill="1" applyBorder="1" applyAlignment="1">
      <alignment horizontal="center" vertical="center" textRotation="90"/>
    </xf>
    <xf numFmtId="0" fontId="21" fillId="4" borderId="39" xfId="1" applyFont="1" applyFill="1" applyBorder="1" applyAlignment="1">
      <alignment horizontal="center" vertical="center"/>
    </xf>
    <xf numFmtId="0" fontId="21" fillId="4" borderId="39" xfId="1" applyFont="1" applyFill="1" applyBorder="1" applyAlignment="1">
      <alignment horizontal="center" vertical="center" wrapText="1"/>
    </xf>
    <xf numFmtId="0" fontId="21" fillId="5" borderId="39" xfId="1" applyFont="1" applyFill="1" applyBorder="1" applyAlignment="1">
      <alignment horizontal="center" vertical="center" wrapText="1"/>
    </xf>
    <xf numFmtId="0" fontId="21" fillId="4" borderId="40" xfId="1" applyFont="1" applyFill="1" applyBorder="1" applyAlignment="1">
      <alignment horizontal="center" vertical="center"/>
    </xf>
    <xf numFmtId="0" fontId="22" fillId="4" borderId="40" xfId="1" applyFont="1" applyFill="1" applyBorder="1" applyAlignment="1">
      <alignment horizontal="right" vertical="center"/>
    </xf>
    <xf numFmtId="0" fontId="23" fillId="0" borderId="41" xfId="1" applyFont="1" applyBorder="1" applyAlignment="1">
      <alignment horizontal="center" vertical="center"/>
    </xf>
    <xf numFmtId="0" fontId="22" fillId="4" borderId="39" xfId="1" applyFont="1" applyFill="1" applyBorder="1" applyAlignment="1">
      <alignment horizontal="right" vertical="center"/>
    </xf>
    <xf numFmtId="0" fontId="24" fillId="4" borderId="39" xfId="1" applyFont="1" applyFill="1" applyBorder="1" applyAlignment="1">
      <alignment horizontal="right" vertical="center"/>
    </xf>
    <xf numFmtId="0" fontId="4" fillId="2" borderId="0" xfId="1" applyFill="1"/>
    <xf numFmtId="0" fontId="26" fillId="4" borderId="39" xfId="1" applyFont="1" applyFill="1" applyBorder="1" applyAlignment="1">
      <alignment horizontal="center" vertical="center"/>
    </xf>
    <xf numFmtId="0" fontId="14" fillId="3" borderId="20" xfId="1" applyFont="1" applyFill="1" applyBorder="1" applyAlignment="1">
      <alignment horizontal="right" vertical="center"/>
    </xf>
    <xf numFmtId="1" fontId="3" fillId="0" borderId="4" xfId="1" applyNumberFormat="1" applyFont="1" applyBorder="1" applyAlignment="1">
      <alignment horizontal="center" vertical="center"/>
    </xf>
    <xf numFmtId="1" fontId="3" fillId="0" borderId="5" xfId="2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2" applyNumberFormat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/>
    </xf>
    <xf numFmtId="1" fontId="3" fillId="0" borderId="19" xfId="2" applyNumberFormat="1" applyFont="1" applyBorder="1" applyAlignment="1">
      <alignment horizontal="center" vertical="center"/>
    </xf>
    <xf numFmtId="0" fontId="15" fillId="3" borderId="19" xfId="1" applyFont="1" applyFill="1" applyBorder="1" applyAlignment="1">
      <alignment horizontal="right" vertical="center"/>
    </xf>
    <xf numFmtId="1" fontId="3" fillId="0" borderId="8" xfId="1" applyNumberFormat="1" applyFont="1" applyBorder="1" applyAlignment="1">
      <alignment horizontal="center" vertical="center"/>
    </xf>
    <xf numFmtId="1" fontId="3" fillId="0" borderId="9" xfId="2" applyNumberFormat="1" applyFont="1" applyBorder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1" fontId="18" fillId="0" borderId="42" xfId="1" applyNumberFormat="1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1" fontId="18" fillId="0" borderId="13" xfId="1" applyNumberFormat="1" applyFont="1" applyBorder="1" applyAlignment="1">
      <alignment horizontal="center" vertical="center" wrapText="1"/>
    </xf>
    <xf numFmtId="1" fontId="18" fillId="2" borderId="13" xfId="1" applyNumberFormat="1" applyFont="1" applyFill="1" applyBorder="1" applyAlignment="1">
      <alignment horizontal="center" vertical="center" wrapText="1"/>
    </xf>
    <xf numFmtId="0" fontId="15" fillId="3" borderId="23" xfId="1" applyFont="1" applyFill="1" applyBorder="1" applyAlignment="1">
      <alignment horizontal="right" vertical="center"/>
    </xf>
    <xf numFmtId="0" fontId="3" fillId="2" borderId="18" xfId="1" applyFont="1" applyFill="1" applyBorder="1" applyAlignment="1">
      <alignment horizontal="center" vertical="center"/>
    </xf>
    <xf numFmtId="1" fontId="18" fillId="0" borderId="24" xfId="1" applyNumberFormat="1" applyFont="1" applyBorder="1" applyAlignment="1">
      <alignment horizontal="center" vertical="center" wrapText="1"/>
    </xf>
    <xf numFmtId="1" fontId="18" fillId="0" borderId="19" xfId="1" applyNumberFormat="1" applyFont="1" applyBorder="1" applyAlignment="1">
      <alignment horizontal="center" vertical="center" wrapText="1"/>
    </xf>
    <xf numFmtId="0" fontId="1" fillId="6" borderId="34" xfId="6" applyFill="1" applyBorder="1" applyAlignment="1">
      <alignment horizontal="center" vertical="center"/>
    </xf>
    <xf numFmtId="0" fontId="27" fillId="6" borderId="34" xfId="6" applyFont="1" applyFill="1" applyBorder="1" applyAlignment="1">
      <alignment horizontal="center" vertical="center"/>
    </xf>
    <xf numFmtId="0" fontId="1" fillId="0" borderId="0" xfId="6" applyAlignment="1">
      <alignment horizontal="center" vertical="center"/>
    </xf>
    <xf numFmtId="0" fontId="27" fillId="0" borderId="34" xfId="6" applyFont="1" applyBorder="1" applyAlignment="1">
      <alignment horizontal="center" vertical="center"/>
    </xf>
    <xf numFmtId="0" fontId="1" fillId="0" borderId="34" xfId="6" applyBorder="1" applyAlignment="1">
      <alignment horizontal="center" vertical="center"/>
    </xf>
    <xf numFmtId="0" fontId="27" fillId="0" borderId="0" xfId="6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1" fillId="0" borderId="36" xfId="1" applyFont="1" applyBorder="1" applyAlignment="1">
      <alignment horizontal="center" vertical="center"/>
    </xf>
    <xf numFmtId="0" fontId="21" fillId="0" borderId="37" xfId="1" applyFont="1" applyBorder="1" applyAlignment="1">
      <alignment horizontal="center" vertical="center"/>
    </xf>
    <xf numFmtId="0" fontId="21" fillId="0" borderId="38" xfId="1" applyFont="1" applyBorder="1" applyAlignment="1">
      <alignment horizontal="center" vertical="center"/>
    </xf>
    <xf numFmtId="0" fontId="25" fillId="4" borderId="39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 readingOrder="2"/>
    </xf>
    <xf numFmtId="0" fontId="7" fillId="3" borderId="1" xfId="1" applyFont="1" applyFill="1" applyBorder="1" applyAlignment="1">
      <alignment horizontal="center" vertical="center"/>
    </xf>
    <xf numFmtId="0" fontId="27" fillId="6" borderId="0" xfId="6" applyFont="1" applyFill="1" applyAlignment="1">
      <alignment horizontal="right" vertical="center"/>
    </xf>
    <xf numFmtId="0" fontId="1" fillId="0" borderId="0" xfId="6" applyAlignment="1">
      <alignment horizontal="right" vertical="center" wrapText="1"/>
    </xf>
    <xf numFmtId="0" fontId="1" fillId="0" borderId="0" xfId="6" applyAlignment="1">
      <alignment horizontal="right" vertical="center"/>
    </xf>
    <xf numFmtId="0" fontId="17" fillId="0" borderId="0" xfId="0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8E6A7FA-CAF4-418A-AC94-16BD770C04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rightToLeft="1" tabSelected="1" workbookViewId="0">
      <selection activeCell="I2" sqref="I2"/>
    </sheetView>
  </sheetViews>
  <sheetFormatPr defaultColWidth="9" defaultRowHeight="15.75" x14ac:dyDescent="0.25"/>
  <cols>
    <col min="1" max="1" width="7.5703125" style="7" customWidth="1"/>
    <col min="2" max="2" width="4.5703125" style="7" bestFit="1" customWidth="1"/>
    <col min="3" max="3" width="16.85546875" style="7" bestFit="1" customWidth="1"/>
    <col min="4" max="4" width="24.7109375" style="7" customWidth="1"/>
    <col min="5" max="5" width="18.42578125" style="7" customWidth="1"/>
    <col min="6" max="6" width="14.7109375" style="7" customWidth="1"/>
    <col min="7" max="16384" width="9" style="7"/>
  </cols>
  <sheetData>
    <row r="1" spans="1:9" s="5" customFormat="1" ht="21" thickBot="1" x14ac:dyDescent="0.3">
      <c r="A1" s="191" t="s">
        <v>65</v>
      </c>
      <c r="B1" s="191"/>
      <c r="C1" s="191"/>
      <c r="D1" s="191"/>
      <c r="E1" s="191"/>
      <c r="F1" s="191"/>
    </row>
    <row r="2" spans="1:9" ht="19.5" thickBot="1" x14ac:dyDescent="0.3">
      <c r="B2" s="11" t="s">
        <v>0</v>
      </c>
      <c r="C2" s="11" t="s">
        <v>62</v>
      </c>
      <c r="D2" s="11" t="s">
        <v>66</v>
      </c>
      <c r="E2" s="11" t="s">
        <v>61</v>
      </c>
      <c r="I2" s="206"/>
    </row>
    <row r="3" spans="1:9" ht="21" thickBot="1" x14ac:dyDescent="0.6">
      <c r="B3" s="15">
        <v>1</v>
      </c>
      <c r="C3" s="16" t="s">
        <v>7</v>
      </c>
      <c r="D3" s="12">
        <v>82240</v>
      </c>
      <c r="E3" s="19">
        <f>D3*100/2011476</f>
        <v>4.0885399577225874</v>
      </c>
    </row>
    <row r="4" spans="1:9" ht="21" thickBot="1" x14ac:dyDescent="0.6">
      <c r="B4" s="15">
        <v>2</v>
      </c>
      <c r="C4" s="16" t="s">
        <v>13</v>
      </c>
      <c r="D4" s="12">
        <v>64628</v>
      </c>
      <c r="E4" s="19">
        <f t="shared" ref="E4:E34" si="0">D4*100/2011476</f>
        <v>3.2129640124962964</v>
      </c>
    </row>
    <row r="5" spans="1:9" ht="21" thickBot="1" x14ac:dyDescent="0.6">
      <c r="B5" s="15">
        <v>3</v>
      </c>
      <c r="C5" s="17" t="s">
        <v>20</v>
      </c>
      <c r="D5" s="12">
        <v>32410</v>
      </c>
      <c r="E5" s="19">
        <f t="shared" si="0"/>
        <v>1.6112546209847893</v>
      </c>
    </row>
    <row r="6" spans="1:9" ht="21" thickBot="1" x14ac:dyDescent="0.6">
      <c r="B6" s="15">
        <v>4</v>
      </c>
      <c r="C6" s="16" t="s">
        <v>22</v>
      </c>
      <c r="D6" s="12">
        <v>134939</v>
      </c>
      <c r="E6" s="19">
        <f t="shared" si="0"/>
        <v>6.7084568744543809</v>
      </c>
    </row>
    <row r="7" spans="1:9" ht="21" thickBot="1" x14ac:dyDescent="0.6">
      <c r="B7" s="15">
        <v>5</v>
      </c>
      <c r="C7" s="16" t="s">
        <v>5</v>
      </c>
      <c r="D7" s="12">
        <v>54372</v>
      </c>
      <c r="E7" s="19">
        <f t="shared" si="0"/>
        <v>2.7030896714651331</v>
      </c>
    </row>
    <row r="8" spans="1:9" ht="21" thickBot="1" x14ac:dyDescent="0.6">
      <c r="B8" s="15">
        <v>6</v>
      </c>
      <c r="C8" s="16" t="s">
        <v>3</v>
      </c>
      <c r="D8" s="12">
        <v>14554</v>
      </c>
      <c r="E8" s="19">
        <f t="shared" si="0"/>
        <v>0.72354827996953486</v>
      </c>
    </row>
    <row r="9" spans="1:9" ht="21" thickBot="1" x14ac:dyDescent="0.6">
      <c r="B9" s="15">
        <v>7</v>
      </c>
      <c r="C9" s="16" t="s">
        <v>2</v>
      </c>
      <c r="D9" s="12">
        <v>31120</v>
      </c>
      <c r="E9" s="19">
        <f t="shared" si="0"/>
        <v>1.5471226104611737</v>
      </c>
    </row>
    <row r="10" spans="1:9" ht="21" thickBot="1" x14ac:dyDescent="0.6">
      <c r="B10" s="15">
        <v>8</v>
      </c>
      <c r="C10" s="16" t="s">
        <v>18</v>
      </c>
      <c r="D10" s="12">
        <v>317611</v>
      </c>
      <c r="E10" s="19">
        <f t="shared" si="0"/>
        <v>15.789947282493054</v>
      </c>
    </row>
    <row r="11" spans="1:9" ht="21" thickBot="1" x14ac:dyDescent="0.6">
      <c r="B11" s="15">
        <v>9</v>
      </c>
      <c r="C11" s="16" t="s">
        <v>15</v>
      </c>
      <c r="D11" s="12">
        <v>22016</v>
      </c>
      <c r="E11" s="19">
        <f t="shared" si="0"/>
        <v>1.0945196462697044</v>
      </c>
    </row>
    <row r="12" spans="1:9" ht="21" thickBot="1" x14ac:dyDescent="0.6">
      <c r="B12" s="15">
        <v>10</v>
      </c>
      <c r="C12" s="16" t="s">
        <v>6</v>
      </c>
      <c r="D12" s="12">
        <v>17929</v>
      </c>
      <c r="E12" s="19">
        <f t="shared" si="0"/>
        <v>0.89133551680457535</v>
      </c>
    </row>
    <row r="13" spans="1:9" ht="21" thickBot="1" x14ac:dyDescent="0.6">
      <c r="B13" s="15">
        <v>11</v>
      </c>
      <c r="C13" s="16" t="s">
        <v>21</v>
      </c>
      <c r="D13" s="12">
        <v>148670</v>
      </c>
      <c r="E13" s="19">
        <f t="shared" si="0"/>
        <v>7.3910899260045859</v>
      </c>
    </row>
    <row r="14" spans="1:9" ht="21" thickBot="1" x14ac:dyDescent="0.6">
      <c r="B14" s="15">
        <v>12</v>
      </c>
      <c r="C14" s="16" t="s">
        <v>31</v>
      </c>
      <c r="D14" s="12">
        <v>25536</v>
      </c>
      <c r="E14" s="19">
        <f t="shared" si="0"/>
        <v>1.2695155199465467</v>
      </c>
    </row>
    <row r="15" spans="1:9" ht="21" thickBot="1" x14ac:dyDescent="0.6">
      <c r="B15" s="15">
        <v>13</v>
      </c>
      <c r="C15" s="16" t="s">
        <v>16</v>
      </c>
      <c r="D15" s="12">
        <v>103434</v>
      </c>
      <c r="E15" s="19">
        <f t="shared" si="0"/>
        <v>5.1421940903098022</v>
      </c>
    </row>
    <row r="16" spans="1:9" ht="21" thickBot="1" x14ac:dyDescent="0.6">
      <c r="B16" s="15">
        <v>14</v>
      </c>
      <c r="C16" s="16" t="s">
        <v>4</v>
      </c>
      <c r="D16" s="12">
        <v>24511</v>
      </c>
      <c r="E16" s="19">
        <f t="shared" si="0"/>
        <v>1.2185579146855343</v>
      </c>
    </row>
    <row r="17" spans="2:5" ht="21" thickBot="1" x14ac:dyDescent="0.6">
      <c r="B17" s="15">
        <v>15</v>
      </c>
      <c r="C17" s="16" t="s">
        <v>17</v>
      </c>
      <c r="D17" s="12">
        <v>27743</v>
      </c>
      <c r="E17" s="19">
        <f t="shared" si="0"/>
        <v>1.3792359441524533</v>
      </c>
    </row>
    <row r="18" spans="2:5" ht="21" thickBot="1" x14ac:dyDescent="0.6">
      <c r="B18" s="15">
        <v>16</v>
      </c>
      <c r="C18" s="16" t="s">
        <v>26</v>
      </c>
      <c r="D18" s="12">
        <v>56739</v>
      </c>
      <c r="E18" s="19">
        <f t="shared" si="0"/>
        <v>2.8207644535654417</v>
      </c>
    </row>
    <row r="19" spans="2:5" ht="21" thickBot="1" x14ac:dyDescent="0.6">
      <c r="B19" s="15">
        <v>17</v>
      </c>
      <c r="C19" s="16" t="s">
        <v>28</v>
      </c>
      <c r="D19" s="12">
        <v>151551</v>
      </c>
      <c r="E19" s="19">
        <f t="shared" si="0"/>
        <v>7.5343180828406604</v>
      </c>
    </row>
    <row r="20" spans="2:5" ht="21" thickBot="1" x14ac:dyDescent="0.6">
      <c r="B20" s="15">
        <v>18</v>
      </c>
      <c r="C20" s="16" t="s">
        <v>19</v>
      </c>
      <c r="D20" s="12">
        <v>32772</v>
      </c>
      <c r="E20" s="19">
        <f t="shared" si="0"/>
        <v>1.6292513557208737</v>
      </c>
    </row>
    <row r="21" spans="2:5" ht="21" thickBot="1" x14ac:dyDescent="0.6">
      <c r="B21" s="15">
        <v>19</v>
      </c>
      <c r="C21" s="16" t="s">
        <v>24</v>
      </c>
      <c r="D21" s="12">
        <v>35503</v>
      </c>
      <c r="E21" s="19">
        <f t="shared" si="0"/>
        <v>1.7650223020309463</v>
      </c>
    </row>
    <row r="22" spans="2:5" ht="21" thickBot="1" x14ac:dyDescent="0.6">
      <c r="B22" s="15">
        <v>20</v>
      </c>
      <c r="C22" s="16" t="s">
        <v>32</v>
      </c>
      <c r="D22" s="12">
        <v>28804</v>
      </c>
      <c r="E22" s="19">
        <f t="shared" si="0"/>
        <v>1.4319832799397059</v>
      </c>
    </row>
    <row r="23" spans="2:5" ht="21" thickBot="1" x14ac:dyDescent="0.6">
      <c r="B23" s="15">
        <v>21</v>
      </c>
      <c r="C23" s="16" t="s">
        <v>27</v>
      </c>
      <c r="D23" s="12">
        <v>68950</v>
      </c>
      <c r="E23" s="19">
        <f t="shared" si="0"/>
        <v>3.4278311051188282</v>
      </c>
    </row>
    <row r="24" spans="2:5" ht="21" thickBot="1" x14ac:dyDescent="0.6">
      <c r="B24" s="15">
        <v>22</v>
      </c>
      <c r="C24" s="17" t="s">
        <v>25</v>
      </c>
      <c r="D24" s="12">
        <v>48659</v>
      </c>
      <c r="E24" s="19">
        <f t="shared" si="0"/>
        <v>2.4190693798981444</v>
      </c>
    </row>
    <row r="25" spans="2:5" ht="21" thickBot="1" x14ac:dyDescent="0.6">
      <c r="B25" s="15">
        <v>23</v>
      </c>
      <c r="C25" s="16" t="s">
        <v>23</v>
      </c>
      <c r="D25" s="12">
        <v>23664</v>
      </c>
      <c r="E25" s="19">
        <f t="shared" si="0"/>
        <v>1.1764495325820443</v>
      </c>
    </row>
    <row r="26" spans="2:5" ht="21" thickBot="1" x14ac:dyDescent="0.6">
      <c r="B26" s="15">
        <v>24</v>
      </c>
      <c r="C26" s="16" t="s">
        <v>10</v>
      </c>
      <c r="D26" s="12">
        <v>58724</v>
      </c>
      <c r="E26" s="19">
        <f t="shared" si="0"/>
        <v>2.9194482061928655</v>
      </c>
    </row>
    <row r="27" spans="2:5" ht="21" thickBot="1" x14ac:dyDescent="0.6">
      <c r="B27" s="15">
        <v>25</v>
      </c>
      <c r="C27" s="16" t="s">
        <v>14</v>
      </c>
      <c r="D27" s="12">
        <v>77952</v>
      </c>
      <c r="E27" s="19">
        <f t="shared" si="0"/>
        <v>3.8753631661526162</v>
      </c>
    </row>
    <row r="28" spans="2:5" ht="21" thickBot="1" x14ac:dyDescent="0.6">
      <c r="B28" s="15">
        <v>26</v>
      </c>
      <c r="C28" s="16" t="s">
        <v>29</v>
      </c>
      <c r="D28" s="12">
        <v>54031</v>
      </c>
      <c r="E28" s="19">
        <f t="shared" si="0"/>
        <v>2.6861369462026889</v>
      </c>
    </row>
    <row r="29" spans="2:5" ht="21" thickBot="1" x14ac:dyDescent="0.6">
      <c r="B29" s="15">
        <v>27</v>
      </c>
      <c r="C29" s="16" t="s">
        <v>9</v>
      </c>
      <c r="D29" s="12">
        <v>112447</v>
      </c>
      <c r="E29" s="19">
        <f t="shared" si="0"/>
        <v>5.5902730134488303</v>
      </c>
    </row>
    <row r="30" spans="2:5" ht="21" thickBot="1" x14ac:dyDescent="0.6">
      <c r="B30" s="15">
        <v>28</v>
      </c>
      <c r="C30" s="16" t="s">
        <v>30</v>
      </c>
      <c r="D30" s="12">
        <v>35494</v>
      </c>
      <c r="E30" s="19">
        <f t="shared" si="0"/>
        <v>1.7645748693993863</v>
      </c>
    </row>
    <row r="31" spans="2:5" ht="21" thickBot="1" x14ac:dyDescent="0.6">
      <c r="B31" s="15">
        <v>29</v>
      </c>
      <c r="C31" s="16" t="s">
        <v>11</v>
      </c>
      <c r="D31" s="12">
        <v>46636</v>
      </c>
      <c r="E31" s="19">
        <f t="shared" si="0"/>
        <v>2.3184964672707999</v>
      </c>
    </row>
    <row r="32" spans="2:5" ht="21" thickBot="1" x14ac:dyDescent="0.6">
      <c r="B32" s="15">
        <v>30</v>
      </c>
      <c r="C32" s="104" t="s">
        <v>8</v>
      </c>
      <c r="D32" s="80">
        <v>35946</v>
      </c>
      <c r="E32" s="19">
        <f t="shared" si="0"/>
        <v>1.7870459304510717</v>
      </c>
    </row>
    <row r="33" spans="2:5" ht="21" thickBot="1" x14ac:dyDescent="0.6">
      <c r="B33" s="15">
        <v>31</v>
      </c>
      <c r="C33" s="18" t="s">
        <v>12</v>
      </c>
      <c r="D33" s="13">
        <v>41891</v>
      </c>
      <c r="E33" s="19">
        <f t="shared" si="0"/>
        <v>2.0826000409649432</v>
      </c>
    </row>
    <row r="34" spans="2:5" ht="21" thickBot="1" x14ac:dyDescent="0.6">
      <c r="B34" s="102" t="s">
        <v>33</v>
      </c>
      <c r="C34" s="103"/>
      <c r="D34" s="23">
        <v>2011476</v>
      </c>
      <c r="E34" s="19">
        <f t="shared" si="0"/>
        <v>100</v>
      </c>
    </row>
  </sheetData>
  <autoFilter ref="B2:E2" xr:uid="{00000000-0009-0000-0000-000005000000}">
    <sortState xmlns:xlrd2="http://schemas.microsoft.com/office/spreadsheetml/2017/richdata2" ref="B3:E34">
      <sortCondition ref="C2"/>
    </sortState>
  </autoFilter>
  <mergeCells count="1">
    <mergeCell ref="A1:F1"/>
  </mergeCells>
  <pageMargins left="0.39370078740157483" right="0.39370078740157483" top="0.59055118110236227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2FBA-9B57-4DDF-93B2-D92A46208E0C}">
  <dimension ref="A1:F34"/>
  <sheetViews>
    <sheetView rightToLeft="1" zoomScaleNormal="100" workbookViewId="0">
      <selection activeCell="H3" sqref="H3"/>
    </sheetView>
  </sheetViews>
  <sheetFormatPr defaultColWidth="6.85546875" defaultRowHeight="16.5" x14ac:dyDescent="0.25"/>
  <cols>
    <col min="1" max="1" width="9.140625" style="1" customWidth="1"/>
    <col min="2" max="2" width="5.28515625" style="1" bestFit="1" customWidth="1"/>
    <col min="3" max="3" width="17.140625" style="1" bestFit="1" customWidth="1"/>
    <col min="4" max="5" width="18.7109375" style="1" customWidth="1"/>
    <col min="6" max="6" width="18.7109375" style="1" bestFit="1" customWidth="1"/>
    <col min="7" max="16384" width="6.85546875" style="1"/>
  </cols>
  <sheetData>
    <row r="1" spans="1:6" ht="21" thickBot="1" x14ac:dyDescent="0.3">
      <c r="A1" s="192" t="s">
        <v>89</v>
      </c>
      <c r="B1" s="192"/>
      <c r="C1" s="192"/>
      <c r="D1" s="192"/>
      <c r="E1" s="192"/>
      <c r="F1" s="192"/>
    </row>
    <row r="2" spans="1:6" ht="38.25" thickBot="1" x14ac:dyDescent="0.3">
      <c r="B2" s="27" t="s">
        <v>0</v>
      </c>
      <c r="C2" s="27" t="s">
        <v>63</v>
      </c>
      <c r="D2" s="28" t="s">
        <v>86</v>
      </c>
      <c r="E2" s="28" t="s">
        <v>90</v>
      </c>
      <c r="F2" s="28" t="s">
        <v>91</v>
      </c>
    </row>
    <row r="3" spans="1:6" ht="21" thickBot="1" x14ac:dyDescent="0.3">
      <c r="B3" s="15">
        <v>1</v>
      </c>
      <c r="C3" s="165" t="s">
        <v>7</v>
      </c>
      <c r="D3" s="176">
        <v>97656</v>
      </c>
      <c r="E3" s="177">
        <v>157</v>
      </c>
      <c r="F3" s="118">
        <f>D3/E3</f>
        <v>622.01273885350315</v>
      </c>
    </row>
    <row r="4" spans="1:6" ht="21" thickBot="1" x14ac:dyDescent="0.3">
      <c r="B4" s="15">
        <v>2</v>
      </c>
      <c r="C4" s="97" t="s">
        <v>13</v>
      </c>
      <c r="D4" s="178">
        <v>76062</v>
      </c>
      <c r="E4" s="179">
        <v>146</v>
      </c>
      <c r="F4" s="118">
        <f t="shared" ref="F4:F34" si="0">D4/E4</f>
        <v>520.97260273972597</v>
      </c>
    </row>
    <row r="5" spans="1:6" ht="21" thickBot="1" x14ac:dyDescent="0.3">
      <c r="B5" s="15">
        <v>3</v>
      </c>
      <c r="C5" s="98" t="s">
        <v>20</v>
      </c>
      <c r="D5" s="178">
        <v>37477</v>
      </c>
      <c r="E5" s="179">
        <v>87</v>
      </c>
      <c r="F5" s="118">
        <f t="shared" si="0"/>
        <v>430.77011494252872</v>
      </c>
    </row>
    <row r="6" spans="1:6" ht="21" thickBot="1" x14ac:dyDescent="0.3">
      <c r="B6" s="15">
        <v>4</v>
      </c>
      <c r="C6" s="97" t="s">
        <v>22</v>
      </c>
      <c r="D6" s="178">
        <v>149100</v>
      </c>
      <c r="E6" s="179">
        <v>201</v>
      </c>
      <c r="F6" s="118">
        <f t="shared" si="0"/>
        <v>741.79104477611941</v>
      </c>
    </row>
    <row r="7" spans="1:6" ht="21" thickBot="1" x14ac:dyDescent="0.3">
      <c r="B7" s="15">
        <v>5</v>
      </c>
      <c r="C7" s="97" t="s">
        <v>5</v>
      </c>
      <c r="D7" s="178">
        <v>63701</v>
      </c>
      <c r="E7" s="179">
        <v>92</v>
      </c>
      <c r="F7" s="118">
        <f t="shared" si="0"/>
        <v>692.4021739130435</v>
      </c>
    </row>
    <row r="8" spans="1:6" ht="21" thickBot="1" x14ac:dyDescent="0.3">
      <c r="B8" s="15">
        <v>6</v>
      </c>
      <c r="C8" s="97" t="s">
        <v>3</v>
      </c>
      <c r="D8" s="178">
        <v>16823</v>
      </c>
      <c r="E8" s="179">
        <v>44</v>
      </c>
      <c r="F8" s="118">
        <f t="shared" si="0"/>
        <v>382.34090909090907</v>
      </c>
    </row>
    <row r="9" spans="1:6" ht="21" thickBot="1" x14ac:dyDescent="0.3">
      <c r="B9" s="15">
        <v>7</v>
      </c>
      <c r="C9" s="97" t="s">
        <v>2</v>
      </c>
      <c r="D9" s="178">
        <v>37111</v>
      </c>
      <c r="E9" s="179">
        <v>73</v>
      </c>
      <c r="F9" s="118">
        <f t="shared" si="0"/>
        <v>508.36986301369865</v>
      </c>
    </row>
    <row r="10" spans="1:6" ht="21" thickBot="1" x14ac:dyDescent="0.3">
      <c r="B10" s="15">
        <v>8</v>
      </c>
      <c r="C10" s="97" t="s">
        <v>18</v>
      </c>
      <c r="D10" s="178">
        <v>388677</v>
      </c>
      <c r="E10" s="180">
        <v>385</v>
      </c>
      <c r="F10" s="118">
        <f t="shared" si="0"/>
        <v>1009.5506493506493</v>
      </c>
    </row>
    <row r="11" spans="1:6" ht="21" thickBot="1" x14ac:dyDescent="0.3">
      <c r="B11" s="15">
        <v>9</v>
      </c>
      <c r="C11" s="97" t="s">
        <v>15</v>
      </c>
      <c r="D11" s="178">
        <v>26721</v>
      </c>
      <c r="E11" s="179">
        <v>62</v>
      </c>
      <c r="F11" s="118">
        <f t="shared" si="0"/>
        <v>430.98387096774195</v>
      </c>
    </row>
    <row r="12" spans="1:6" ht="21" thickBot="1" x14ac:dyDescent="0.3">
      <c r="B12" s="15">
        <v>10</v>
      </c>
      <c r="C12" s="97" t="s">
        <v>6</v>
      </c>
      <c r="D12" s="178">
        <v>21326</v>
      </c>
      <c r="E12" s="179">
        <v>61</v>
      </c>
      <c r="F12" s="118">
        <f t="shared" si="0"/>
        <v>349.60655737704917</v>
      </c>
    </row>
    <row r="13" spans="1:6" ht="21" thickBot="1" x14ac:dyDescent="0.3">
      <c r="B13" s="15">
        <v>11</v>
      </c>
      <c r="C13" s="97" t="s">
        <v>21</v>
      </c>
      <c r="D13" s="178">
        <v>169132</v>
      </c>
      <c r="E13" s="179">
        <v>249</v>
      </c>
      <c r="F13" s="118">
        <f t="shared" si="0"/>
        <v>679.24497991967871</v>
      </c>
    </row>
    <row r="14" spans="1:6" ht="21" thickBot="1" x14ac:dyDescent="0.3">
      <c r="B14" s="15">
        <v>12</v>
      </c>
      <c r="C14" s="97" t="s">
        <v>31</v>
      </c>
      <c r="D14" s="178">
        <v>29438</v>
      </c>
      <c r="E14" s="179">
        <v>63</v>
      </c>
      <c r="F14" s="118">
        <f t="shared" si="0"/>
        <v>467.26984126984127</v>
      </c>
    </row>
    <row r="15" spans="1:6" ht="21" thickBot="1" x14ac:dyDescent="0.3">
      <c r="B15" s="15">
        <v>13</v>
      </c>
      <c r="C15" s="97" t="s">
        <v>16</v>
      </c>
      <c r="D15" s="178">
        <v>123883</v>
      </c>
      <c r="E15" s="179">
        <v>216</v>
      </c>
      <c r="F15" s="118">
        <f t="shared" si="0"/>
        <v>573.53240740740739</v>
      </c>
    </row>
    <row r="16" spans="1:6" ht="21" thickBot="1" x14ac:dyDescent="0.3">
      <c r="B16" s="15">
        <v>14</v>
      </c>
      <c r="C16" s="97" t="s">
        <v>4</v>
      </c>
      <c r="D16" s="178">
        <v>25211</v>
      </c>
      <c r="E16" s="179">
        <v>65</v>
      </c>
      <c r="F16" s="118">
        <f t="shared" si="0"/>
        <v>387.86153846153849</v>
      </c>
    </row>
    <row r="17" spans="2:6" ht="21" thickBot="1" x14ac:dyDescent="0.3">
      <c r="B17" s="15">
        <v>15</v>
      </c>
      <c r="C17" s="97" t="s">
        <v>17</v>
      </c>
      <c r="D17" s="178">
        <v>31866</v>
      </c>
      <c r="E17" s="179">
        <v>71</v>
      </c>
      <c r="F17" s="118">
        <f t="shared" si="0"/>
        <v>448.81690140845069</v>
      </c>
    </row>
    <row r="18" spans="2:6" ht="21" thickBot="1" x14ac:dyDescent="0.3">
      <c r="B18" s="15">
        <v>16</v>
      </c>
      <c r="C18" s="97" t="s">
        <v>26</v>
      </c>
      <c r="D18" s="178">
        <v>61974</v>
      </c>
      <c r="E18" s="179">
        <v>128</v>
      </c>
      <c r="F18" s="118">
        <f t="shared" si="0"/>
        <v>484.171875</v>
      </c>
    </row>
    <row r="19" spans="2:6" ht="21" thickBot="1" x14ac:dyDescent="0.3">
      <c r="B19" s="15">
        <v>17</v>
      </c>
      <c r="C19" s="97" t="s">
        <v>28</v>
      </c>
      <c r="D19" s="178">
        <v>169134</v>
      </c>
      <c r="E19" s="179">
        <v>270</v>
      </c>
      <c r="F19" s="118">
        <f t="shared" si="0"/>
        <v>626.42222222222222</v>
      </c>
    </row>
    <row r="20" spans="2:6" ht="21" thickBot="1" x14ac:dyDescent="0.3">
      <c r="B20" s="15">
        <v>18</v>
      </c>
      <c r="C20" s="97" t="s">
        <v>19</v>
      </c>
      <c r="D20" s="178">
        <v>38972</v>
      </c>
      <c r="E20" s="179">
        <v>80</v>
      </c>
      <c r="F20" s="118">
        <f t="shared" si="0"/>
        <v>487.15</v>
      </c>
    </row>
    <row r="21" spans="2:6" ht="21" thickBot="1" x14ac:dyDescent="0.3">
      <c r="B21" s="15">
        <v>19</v>
      </c>
      <c r="C21" s="97" t="s">
        <v>24</v>
      </c>
      <c r="D21" s="178">
        <v>43566</v>
      </c>
      <c r="E21" s="179">
        <v>76</v>
      </c>
      <c r="F21" s="118">
        <f t="shared" si="0"/>
        <v>573.23684210526312</v>
      </c>
    </row>
    <row r="22" spans="2:6" ht="21" thickBot="1" x14ac:dyDescent="0.3">
      <c r="B22" s="15">
        <v>20</v>
      </c>
      <c r="C22" s="97" t="s">
        <v>32</v>
      </c>
      <c r="D22" s="178">
        <v>35321</v>
      </c>
      <c r="E22" s="179">
        <v>73</v>
      </c>
      <c r="F22" s="118">
        <f t="shared" si="0"/>
        <v>483.84931506849313</v>
      </c>
    </row>
    <row r="23" spans="2:6" ht="21" thickBot="1" x14ac:dyDescent="0.3">
      <c r="B23" s="15">
        <v>21</v>
      </c>
      <c r="C23" s="97" t="s">
        <v>27</v>
      </c>
      <c r="D23" s="178">
        <v>83667</v>
      </c>
      <c r="E23" s="179">
        <v>140</v>
      </c>
      <c r="F23" s="118">
        <f t="shared" si="0"/>
        <v>597.62142857142862</v>
      </c>
    </row>
    <row r="24" spans="2:6" ht="21" thickBot="1" x14ac:dyDescent="0.3">
      <c r="B24" s="15">
        <v>22</v>
      </c>
      <c r="C24" s="98" t="s">
        <v>25</v>
      </c>
      <c r="D24" s="178">
        <v>57636</v>
      </c>
      <c r="E24" s="179">
        <v>90</v>
      </c>
      <c r="F24" s="118">
        <f t="shared" si="0"/>
        <v>640.4</v>
      </c>
    </row>
    <row r="25" spans="2:6" ht="21" thickBot="1" x14ac:dyDescent="0.3">
      <c r="B25" s="15">
        <v>23</v>
      </c>
      <c r="C25" s="97" t="s">
        <v>23</v>
      </c>
      <c r="D25" s="178">
        <v>28434</v>
      </c>
      <c r="E25" s="179">
        <v>59</v>
      </c>
      <c r="F25" s="118">
        <f t="shared" si="0"/>
        <v>481.93220338983053</v>
      </c>
    </row>
    <row r="26" spans="2:6" ht="21" thickBot="1" x14ac:dyDescent="0.3">
      <c r="B26" s="15">
        <v>24</v>
      </c>
      <c r="C26" s="97" t="s">
        <v>10</v>
      </c>
      <c r="D26" s="178">
        <v>68245</v>
      </c>
      <c r="E26" s="179">
        <v>104</v>
      </c>
      <c r="F26" s="118">
        <f t="shared" si="0"/>
        <v>656.20192307692309</v>
      </c>
    </row>
    <row r="27" spans="2:6" ht="21" thickBot="1" x14ac:dyDescent="0.3">
      <c r="B27" s="15">
        <v>25</v>
      </c>
      <c r="C27" s="97" t="s">
        <v>14</v>
      </c>
      <c r="D27" s="178">
        <v>89767</v>
      </c>
      <c r="E27" s="179">
        <v>153</v>
      </c>
      <c r="F27" s="118">
        <f t="shared" si="0"/>
        <v>586.71241830065355</v>
      </c>
    </row>
    <row r="28" spans="2:6" ht="21" thickBot="1" x14ac:dyDescent="0.3">
      <c r="B28" s="15">
        <v>26</v>
      </c>
      <c r="C28" s="97" t="s">
        <v>29</v>
      </c>
      <c r="D28" s="178">
        <v>62063</v>
      </c>
      <c r="E28" s="179">
        <v>90</v>
      </c>
      <c r="F28" s="118">
        <f t="shared" si="0"/>
        <v>689.58888888888885</v>
      </c>
    </row>
    <row r="29" spans="2:6" ht="21" thickBot="1" x14ac:dyDescent="0.3">
      <c r="B29" s="15">
        <v>27</v>
      </c>
      <c r="C29" s="97" t="s">
        <v>9</v>
      </c>
      <c r="D29" s="178">
        <v>137932</v>
      </c>
      <c r="E29" s="179">
        <v>221</v>
      </c>
      <c r="F29" s="118">
        <f t="shared" si="0"/>
        <v>624.12669683257923</v>
      </c>
    </row>
    <row r="30" spans="2:6" ht="21" thickBot="1" x14ac:dyDescent="0.3">
      <c r="B30" s="15">
        <v>28</v>
      </c>
      <c r="C30" s="97" t="s">
        <v>30</v>
      </c>
      <c r="D30" s="178">
        <v>39326</v>
      </c>
      <c r="E30" s="179">
        <v>77</v>
      </c>
      <c r="F30" s="118">
        <f t="shared" si="0"/>
        <v>510.72727272727275</v>
      </c>
    </row>
    <row r="31" spans="2:6" ht="21" thickBot="1" x14ac:dyDescent="0.3">
      <c r="B31" s="15">
        <v>29</v>
      </c>
      <c r="C31" s="97" t="s">
        <v>11</v>
      </c>
      <c r="D31" s="178">
        <v>56417</v>
      </c>
      <c r="E31" s="179">
        <v>82</v>
      </c>
      <c r="F31" s="118">
        <f t="shared" si="0"/>
        <v>688.01219512195121</v>
      </c>
    </row>
    <row r="32" spans="2:6" ht="21" thickBot="1" x14ac:dyDescent="0.3">
      <c r="B32" s="15">
        <v>30</v>
      </c>
      <c r="C32" s="181" t="s">
        <v>8</v>
      </c>
      <c r="D32" s="182">
        <v>44563</v>
      </c>
      <c r="E32" s="183">
        <v>62</v>
      </c>
      <c r="F32" s="118">
        <f t="shared" si="0"/>
        <v>718.75806451612902</v>
      </c>
    </row>
    <row r="33" spans="2:6" ht="21" thickBot="1" x14ac:dyDescent="0.3">
      <c r="B33" s="15">
        <v>31</v>
      </c>
      <c r="C33" s="101" t="s">
        <v>12</v>
      </c>
      <c r="D33" s="182">
        <v>48914</v>
      </c>
      <c r="E33" s="184">
        <v>98</v>
      </c>
      <c r="F33" s="118">
        <f t="shared" si="0"/>
        <v>499.12244897959181</v>
      </c>
    </row>
    <row r="34" spans="2:6" ht="21" thickBot="1" x14ac:dyDescent="0.3">
      <c r="B34" s="105" t="s">
        <v>33</v>
      </c>
      <c r="C34" s="106"/>
      <c r="D34" s="117">
        <v>2360115</v>
      </c>
      <c r="E34" s="118">
        <v>3775</v>
      </c>
      <c r="F34" s="118">
        <f t="shared" si="0"/>
        <v>625.19602649006617</v>
      </c>
    </row>
  </sheetData>
  <autoFilter ref="B2:F2" xr:uid="{00000000-0009-0000-0000-00000C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E7A6-8D34-4776-A40F-56DDD5D78B4D}">
  <sheetPr>
    <tabColor theme="9" tint="0.39997558519241921"/>
  </sheetPr>
  <dimension ref="B3:G18"/>
  <sheetViews>
    <sheetView rightToLeft="1" workbookViewId="0">
      <selection activeCell="H20" sqref="H20"/>
    </sheetView>
  </sheetViews>
  <sheetFormatPr defaultRowHeight="24" customHeight="1" x14ac:dyDescent="0.25"/>
  <cols>
    <col min="1" max="2" width="9.140625" style="187"/>
    <col min="3" max="3" width="17.28515625" style="187" bestFit="1" customWidth="1"/>
    <col min="4" max="4" width="66.28515625" style="187" customWidth="1"/>
    <col min="5" max="16384" width="9.140625" style="187"/>
  </cols>
  <sheetData>
    <row r="3" spans="2:7" ht="24" customHeight="1" x14ac:dyDescent="0.25">
      <c r="B3" s="185" t="s">
        <v>92</v>
      </c>
      <c r="C3" s="186" t="s">
        <v>93</v>
      </c>
      <c r="D3" s="186" t="s">
        <v>94</v>
      </c>
    </row>
    <row r="4" spans="2:7" ht="24" customHeight="1" x14ac:dyDescent="0.25">
      <c r="B4" s="188">
        <v>1</v>
      </c>
      <c r="C4" s="189" t="s">
        <v>60</v>
      </c>
      <c r="D4" s="189" t="s">
        <v>95</v>
      </c>
    </row>
    <row r="5" spans="2:7" ht="24" customHeight="1" x14ac:dyDescent="0.25">
      <c r="B5" s="188">
        <v>2</v>
      </c>
      <c r="C5" s="189" t="s">
        <v>96</v>
      </c>
      <c r="D5" s="189" t="s">
        <v>95</v>
      </c>
    </row>
    <row r="6" spans="2:7" ht="24" customHeight="1" x14ac:dyDescent="0.25">
      <c r="B6" s="188">
        <v>3</v>
      </c>
      <c r="C6" s="189" t="s">
        <v>97</v>
      </c>
      <c r="D6" s="189" t="s">
        <v>95</v>
      </c>
    </row>
    <row r="7" spans="2:7" ht="24" customHeight="1" x14ac:dyDescent="0.25">
      <c r="B7" s="188">
        <v>4</v>
      </c>
      <c r="C7" s="189" t="s">
        <v>98</v>
      </c>
      <c r="D7" s="189" t="s">
        <v>95</v>
      </c>
    </row>
    <row r="8" spans="2:7" ht="24" customHeight="1" x14ac:dyDescent="0.25">
      <c r="B8" s="188">
        <v>5</v>
      </c>
      <c r="C8" s="189" t="s">
        <v>37</v>
      </c>
      <c r="D8" s="189" t="s">
        <v>95</v>
      </c>
    </row>
    <row r="9" spans="2:7" ht="24" customHeight="1" x14ac:dyDescent="0.25">
      <c r="B9" s="188">
        <v>6</v>
      </c>
      <c r="C9" s="189" t="s">
        <v>99</v>
      </c>
      <c r="D9" s="189" t="s">
        <v>100</v>
      </c>
    </row>
    <row r="10" spans="2:7" ht="24" customHeight="1" x14ac:dyDescent="0.25">
      <c r="B10" s="188">
        <v>7</v>
      </c>
      <c r="C10" s="189" t="s">
        <v>101</v>
      </c>
      <c r="D10" s="189" t="s">
        <v>95</v>
      </c>
    </row>
    <row r="11" spans="2:7" ht="24" customHeight="1" x14ac:dyDescent="0.25">
      <c r="B11" s="188">
        <v>8</v>
      </c>
      <c r="C11" s="189" t="s">
        <v>102</v>
      </c>
      <c r="D11" s="189" t="s">
        <v>95</v>
      </c>
    </row>
    <row r="12" spans="2:7" ht="24" customHeight="1" x14ac:dyDescent="0.25">
      <c r="B12" s="188">
        <v>9</v>
      </c>
      <c r="C12" s="189" t="s">
        <v>103</v>
      </c>
      <c r="D12" s="189" t="s">
        <v>104</v>
      </c>
    </row>
    <row r="13" spans="2:7" ht="24" customHeight="1" x14ac:dyDescent="0.25">
      <c r="B13" s="188">
        <v>10</v>
      </c>
      <c r="C13" s="189" t="s">
        <v>105</v>
      </c>
      <c r="D13" s="189" t="s">
        <v>104</v>
      </c>
    </row>
    <row r="14" spans="2:7" ht="24" customHeight="1" x14ac:dyDescent="0.25">
      <c r="G14" s="190"/>
    </row>
    <row r="15" spans="2:7" ht="24" customHeight="1" x14ac:dyDescent="0.25">
      <c r="B15" s="203" t="s">
        <v>106</v>
      </c>
      <c r="C15" s="203"/>
    </row>
    <row r="16" spans="2:7" ht="42.75" customHeight="1" x14ac:dyDescent="0.25">
      <c r="B16" s="204" t="s">
        <v>107</v>
      </c>
      <c r="C16" s="204"/>
      <c r="D16" s="204"/>
    </row>
    <row r="17" spans="2:4" ht="24" customHeight="1" x14ac:dyDescent="0.25">
      <c r="B17" s="205" t="s">
        <v>108</v>
      </c>
      <c r="C17" s="205"/>
      <c r="D17" s="205"/>
    </row>
    <row r="18" spans="2:4" ht="24" customHeight="1" x14ac:dyDescent="0.25">
      <c r="B18" s="205" t="s">
        <v>109</v>
      </c>
      <c r="C18" s="205"/>
      <c r="D18" s="205"/>
    </row>
  </sheetData>
  <mergeCells count="4">
    <mergeCell ref="B15:C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rightToLeft="1" workbookViewId="0">
      <selection activeCell="G25" sqref="G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rightToLeft="1" workbookViewId="0">
      <selection activeCell="H10" sqref="H10"/>
    </sheetView>
  </sheetViews>
  <sheetFormatPr defaultColWidth="9" defaultRowHeight="15.75" x14ac:dyDescent="0.25"/>
  <cols>
    <col min="1" max="1" width="6.28515625" style="8" customWidth="1"/>
    <col min="2" max="2" width="4.5703125" style="8" bestFit="1" customWidth="1"/>
    <col min="3" max="3" width="16.85546875" style="8" bestFit="1" customWidth="1"/>
    <col min="4" max="5" width="21.28515625" style="8" customWidth="1"/>
    <col min="6" max="6" width="14.7109375" style="8" customWidth="1"/>
    <col min="7" max="7" width="6.28515625" style="8" customWidth="1"/>
    <col min="8" max="16384" width="9" style="8"/>
  </cols>
  <sheetData>
    <row r="1" spans="1:7" s="5" customFormat="1" ht="21" thickBot="1" x14ac:dyDescent="0.3">
      <c r="A1" s="191" t="s">
        <v>77</v>
      </c>
      <c r="B1" s="191"/>
      <c r="C1" s="191"/>
      <c r="D1" s="191"/>
      <c r="E1" s="191"/>
      <c r="F1" s="191"/>
      <c r="G1" s="191"/>
    </row>
    <row r="2" spans="1:7" ht="38.25" thickBot="1" x14ac:dyDescent="0.3">
      <c r="B2" s="11" t="s">
        <v>0</v>
      </c>
      <c r="C2" s="11" t="s">
        <v>62</v>
      </c>
      <c r="D2" s="24" t="s">
        <v>66</v>
      </c>
      <c r="E2" s="24" t="s">
        <v>78</v>
      </c>
      <c r="F2" s="11" t="s">
        <v>1</v>
      </c>
    </row>
    <row r="3" spans="1:7" ht="21" thickBot="1" x14ac:dyDescent="0.3">
      <c r="B3" s="15">
        <v>1</v>
      </c>
      <c r="C3" s="74" t="s">
        <v>7</v>
      </c>
      <c r="D3" s="20">
        <v>82240</v>
      </c>
      <c r="E3" s="146">
        <v>83063</v>
      </c>
      <c r="F3" s="21">
        <f t="shared" ref="F3:F34" si="0">D3*100/E3-100</f>
        <v>-0.99081420126891828</v>
      </c>
    </row>
    <row r="4" spans="1:7" ht="21" thickBot="1" x14ac:dyDescent="0.3">
      <c r="B4" s="15">
        <v>2</v>
      </c>
      <c r="C4" s="74" t="s">
        <v>13</v>
      </c>
      <c r="D4" s="20">
        <v>64628</v>
      </c>
      <c r="E4" s="147">
        <v>64482</v>
      </c>
      <c r="F4" s="21">
        <f t="shared" si="0"/>
        <v>0.22641977606153318</v>
      </c>
    </row>
    <row r="5" spans="1:7" ht="21" thickBot="1" x14ac:dyDescent="0.3">
      <c r="B5" s="15">
        <v>3</v>
      </c>
      <c r="C5" s="107" t="s">
        <v>20</v>
      </c>
      <c r="D5" s="108">
        <v>32410</v>
      </c>
      <c r="E5" s="148">
        <v>32736</v>
      </c>
      <c r="F5" s="21">
        <f t="shared" si="0"/>
        <v>-0.99584555229716898</v>
      </c>
    </row>
    <row r="6" spans="1:7" ht="21" thickBot="1" x14ac:dyDescent="0.3">
      <c r="B6" s="15">
        <v>4</v>
      </c>
      <c r="C6" s="74" t="s">
        <v>22</v>
      </c>
      <c r="D6" s="20">
        <v>134939</v>
      </c>
      <c r="E6" s="146">
        <v>125268</v>
      </c>
      <c r="F6" s="21">
        <f t="shared" si="0"/>
        <v>7.7202477887409344</v>
      </c>
    </row>
    <row r="7" spans="1:7" ht="21" thickBot="1" x14ac:dyDescent="0.3">
      <c r="B7" s="15">
        <v>5</v>
      </c>
      <c r="C7" s="74" t="s">
        <v>5</v>
      </c>
      <c r="D7" s="20">
        <v>54372</v>
      </c>
      <c r="E7" s="146">
        <v>54858</v>
      </c>
      <c r="F7" s="21">
        <f t="shared" si="0"/>
        <v>-0.88592365744285928</v>
      </c>
    </row>
    <row r="8" spans="1:7" ht="21" thickBot="1" x14ac:dyDescent="0.3">
      <c r="B8" s="15">
        <v>6</v>
      </c>
      <c r="C8" s="74" t="s">
        <v>3</v>
      </c>
      <c r="D8" s="20">
        <v>14554</v>
      </c>
      <c r="E8" s="146">
        <v>14212</v>
      </c>
      <c r="F8" s="21">
        <f t="shared" si="0"/>
        <v>2.4064171122994651</v>
      </c>
    </row>
    <row r="9" spans="1:7" ht="21" thickBot="1" x14ac:dyDescent="0.3">
      <c r="B9" s="15">
        <v>7</v>
      </c>
      <c r="C9" s="74" t="s">
        <v>2</v>
      </c>
      <c r="D9" s="20">
        <v>31120</v>
      </c>
      <c r="E9" s="146">
        <v>31319</v>
      </c>
      <c r="F9" s="21">
        <f t="shared" si="0"/>
        <v>-0.63539704332832514</v>
      </c>
    </row>
    <row r="10" spans="1:7" ht="21" thickBot="1" x14ac:dyDescent="0.3">
      <c r="B10" s="15">
        <v>8</v>
      </c>
      <c r="C10" s="74" t="s">
        <v>18</v>
      </c>
      <c r="D10" s="20">
        <v>317611</v>
      </c>
      <c r="E10" s="146">
        <v>329062</v>
      </c>
      <c r="F10" s="21">
        <f t="shared" si="0"/>
        <v>-3.4798913274701988</v>
      </c>
    </row>
    <row r="11" spans="1:7" ht="21" thickBot="1" x14ac:dyDescent="0.3">
      <c r="B11" s="15">
        <v>9</v>
      </c>
      <c r="C11" s="74" t="s">
        <v>15</v>
      </c>
      <c r="D11" s="20">
        <v>22016</v>
      </c>
      <c r="E11" s="146">
        <v>22382</v>
      </c>
      <c r="F11" s="21">
        <f t="shared" si="0"/>
        <v>-1.6352426056652689</v>
      </c>
    </row>
    <row r="12" spans="1:7" ht="21" thickBot="1" x14ac:dyDescent="0.3">
      <c r="B12" s="15">
        <v>10</v>
      </c>
      <c r="C12" s="74" t="s">
        <v>6</v>
      </c>
      <c r="D12" s="20">
        <v>17929</v>
      </c>
      <c r="E12" s="146">
        <v>17905</v>
      </c>
      <c r="F12" s="21">
        <f t="shared" si="0"/>
        <v>0.13404077073442977</v>
      </c>
    </row>
    <row r="13" spans="1:7" ht="21" thickBot="1" x14ac:dyDescent="0.3">
      <c r="B13" s="15">
        <v>11</v>
      </c>
      <c r="C13" s="74" t="s">
        <v>21</v>
      </c>
      <c r="D13" s="20">
        <v>148670</v>
      </c>
      <c r="E13" s="146">
        <v>142470</v>
      </c>
      <c r="F13" s="21">
        <f t="shared" si="0"/>
        <v>4.3517933600056153</v>
      </c>
    </row>
    <row r="14" spans="1:7" ht="21" thickBot="1" x14ac:dyDescent="0.3">
      <c r="B14" s="15">
        <v>12</v>
      </c>
      <c r="C14" s="74" t="s">
        <v>31</v>
      </c>
      <c r="D14" s="20">
        <v>25536</v>
      </c>
      <c r="E14" s="146">
        <v>24754</v>
      </c>
      <c r="F14" s="21">
        <f t="shared" si="0"/>
        <v>3.159085400339336</v>
      </c>
    </row>
    <row r="15" spans="1:7" ht="21" thickBot="1" x14ac:dyDescent="0.3">
      <c r="B15" s="15">
        <v>13</v>
      </c>
      <c r="C15" s="74" t="s">
        <v>16</v>
      </c>
      <c r="D15" s="20">
        <v>103434</v>
      </c>
      <c r="E15" s="146">
        <v>105234</v>
      </c>
      <c r="F15" s="21">
        <f t="shared" si="0"/>
        <v>-1.7104738012429408</v>
      </c>
    </row>
    <row r="16" spans="1:7" ht="21" thickBot="1" x14ac:dyDescent="0.3">
      <c r="B16" s="15">
        <v>14</v>
      </c>
      <c r="C16" s="74" t="s">
        <v>4</v>
      </c>
      <c r="D16" s="20">
        <v>24511</v>
      </c>
      <c r="E16" s="146">
        <v>21625</v>
      </c>
      <c r="F16" s="21">
        <f t="shared" si="0"/>
        <v>13.345664739884398</v>
      </c>
    </row>
    <row r="17" spans="2:6" ht="21" thickBot="1" x14ac:dyDescent="0.3">
      <c r="B17" s="15">
        <v>15</v>
      </c>
      <c r="C17" s="74" t="s">
        <v>17</v>
      </c>
      <c r="D17" s="20">
        <v>27743</v>
      </c>
      <c r="E17" s="146">
        <v>26635</v>
      </c>
      <c r="F17" s="21">
        <f t="shared" si="0"/>
        <v>4.1599399286652954</v>
      </c>
    </row>
    <row r="18" spans="2:6" ht="21" thickBot="1" x14ac:dyDescent="0.3">
      <c r="B18" s="15">
        <v>16</v>
      </c>
      <c r="C18" s="74" t="s">
        <v>26</v>
      </c>
      <c r="D18" s="20">
        <v>56739</v>
      </c>
      <c r="E18" s="146">
        <v>51715</v>
      </c>
      <c r="F18" s="21">
        <f t="shared" si="0"/>
        <v>9.7147829449869505</v>
      </c>
    </row>
    <row r="19" spans="2:6" ht="21" thickBot="1" x14ac:dyDescent="0.3">
      <c r="B19" s="15">
        <v>17</v>
      </c>
      <c r="C19" s="74" t="s">
        <v>28</v>
      </c>
      <c r="D19" s="20">
        <v>151551</v>
      </c>
      <c r="E19" s="146">
        <v>141539</v>
      </c>
      <c r="F19" s="21">
        <f t="shared" si="0"/>
        <v>7.0736687414776185</v>
      </c>
    </row>
    <row r="20" spans="2:6" ht="21" thickBot="1" x14ac:dyDescent="0.3">
      <c r="B20" s="15">
        <v>18</v>
      </c>
      <c r="C20" s="74" t="s">
        <v>19</v>
      </c>
      <c r="D20" s="20">
        <v>32772</v>
      </c>
      <c r="E20" s="146">
        <v>33266</v>
      </c>
      <c r="F20" s="21">
        <f t="shared" si="0"/>
        <v>-1.4849996993927732</v>
      </c>
    </row>
    <row r="21" spans="2:6" ht="21" thickBot="1" x14ac:dyDescent="0.3">
      <c r="B21" s="15">
        <v>19</v>
      </c>
      <c r="C21" s="74" t="s">
        <v>24</v>
      </c>
      <c r="D21" s="20">
        <v>35503</v>
      </c>
      <c r="E21" s="146">
        <v>36758</v>
      </c>
      <c r="F21" s="21">
        <f t="shared" si="0"/>
        <v>-3.4142227542303658</v>
      </c>
    </row>
    <row r="22" spans="2:6" ht="21" thickBot="1" x14ac:dyDescent="0.3">
      <c r="B22" s="15">
        <v>20</v>
      </c>
      <c r="C22" s="74" t="s">
        <v>32</v>
      </c>
      <c r="D22" s="20">
        <v>28804</v>
      </c>
      <c r="E22" s="146">
        <v>29221</v>
      </c>
      <c r="F22" s="21">
        <f t="shared" si="0"/>
        <v>-1.4270558844666539</v>
      </c>
    </row>
    <row r="23" spans="2:6" ht="21" thickBot="1" x14ac:dyDescent="0.3">
      <c r="B23" s="15">
        <v>21</v>
      </c>
      <c r="C23" s="74" t="s">
        <v>27</v>
      </c>
      <c r="D23" s="20">
        <v>68950</v>
      </c>
      <c r="E23" s="146">
        <v>70725</v>
      </c>
      <c r="F23" s="21">
        <f t="shared" si="0"/>
        <v>-2.5097207493814011</v>
      </c>
    </row>
    <row r="24" spans="2:6" ht="21" thickBot="1" x14ac:dyDescent="0.3">
      <c r="B24" s="15">
        <v>22</v>
      </c>
      <c r="C24" s="75" t="s">
        <v>25</v>
      </c>
      <c r="D24" s="20">
        <v>48659</v>
      </c>
      <c r="E24" s="146">
        <v>48694</v>
      </c>
      <c r="F24" s="21">
        <f t="shared" si="0"/>
        <v>-7.1877438698805918E-2</v>
      </c>
    </row>
    <row r="25" spans="2:6" ht="21" thickBot="1" x14ac:dyDescent="0.3">
      <c r="B25" s="15">
        <v>23</v>
      </c>
      <c r="C25" s="74" t="s">
        <v>23</v>
      </c>
      <c r="D25" s="20">
        <v>23664</v>
      </c>
      <c r="E25" s="146">
        <v>24485</v>
      </c>
      <c r="F25" s="21">
        <f t="shared" si="0"/>
        <v>-3.3530733101899131</v>
      </c>
    </row>
    <row r="26" spans="2:6" ht="21" thickBot="1" x14ac:dyDescent="0.3">
      <c r="B26" s="15">
        <v>24</v>
      </c>
      <c r="C26" s="74" t="s">
        <v>10</v>
      </c>
      <c r="D26" s="20">
        <v>58724</v>
      </c>
      <c r="E26" s="146">
        <v>57680</v>
      </c>
      <c r="F26" s="21">
        <f t="shared" si="0"/>
        <v>1.8099861303744831</v>
      </c>
    </row>
    <row r="27" spans="2:6" ht="21" thickBot="1" x14ac:dyDescent="0.3">
      <c r="B27" s="15">
        <v>25</v>
      </c>
      <c r="C27" s="74" t="s">
        <v>14</v>
      </c>
      <c r="D27" s="20">
        <v>77952</v>
      </c>
      <c r="E27" s="146">
        <v>76701</v>
      </c>
      <c r="F27" s="21">
        <f t="shared" si="0"/>
        <v>1.6310087221809368</v>
      </c>
    </row>
    <row r="28" spans="2:6" ht="21" thickBot="1" x14ac:dyDescent="0.3">
      <c r="B28" s="15">
        <v>26</v>
      </c>
      <c r="C28" s="74" t="s">
        <v>29</v>
      </c>
      <c r="D28" s="20">
        <v>54031</v>
      </c>
      <c r="E28" s="146">
        <v>53300</v>
      </c>
      <c r="F28" s="21">
        <f t="shared" si="0"/>
        <v>1.3714821763602316</v>
      </c>
    </row>
    <row r="29" spans="2:6" ht="21" thickBot="1" x14ac:dyDescent="0.3">
      <c r="B29" s="15">
        <v>27</v>
      </c>
      <c r="C29" s="74" t="s">
        <v>9</v>
      </c>
      <c r="D29" s="20">
        <v>112447</v>
      </c>
      <c r="E29" s="146">
        <v>117168</v>
      </c>
      <c r="F29" s="21">
        <f t="shared" si="0"/>
        <v>-4.029257135053939</v>
      </c>
    </row>
    <row r="30" spans="2:6" ht="21" thickBot="1" x14ac:dyDescent="0.3">
      <c r="B30" s="15">
        <v>28</v>
      </c>
      <c r="C30" s="74" t="s">
        <v>30</v>
      </c>
      <c r="D30" s="20">
        <v>35494</v>
      </c>
      <c r="E30" s="146">
        <v>33510</v>
      </c>
      <c r="F30" s="21">
        <f t="shared" si="0"/>
        <v>5.9206207102357524</v>
      </c>
    </row>
    <row r="31" spans="2:6" ht="21" thickBot="1" x14ac:dyDescent="0.3">
      <c r="B31" s="15">
        <v>29</v>
      </c>
      <c r="C31" s="74" t="s">
        <v>11</v>
      </c>
      <c r="D31" s="20">
        <v>46636</v>
      </c>
      <c r="E31" s="146">
        <v>46680</v>
      </c>
      <c r="F31" s="21">
        <f t="shared" si="0"/>
        <v>-9.4258783204793417E-2</v>
      </c>
    </row>
    <row r="32" spans="2:6" ht="21" thickBot="1" x14ac:dyDescent="0.3">
      <c r="B32" s="15">
        <v>30</v>
      </c>
      <c r="C32" s="81" t="s">
        <v>8</v>
      </c>
      <c r="D32" s="77">
        <v>35946</v>
      </c>
      <c r="E32" s="149">
        <v>38238</v>
      </c>
      <c r="F32" s="21">
        <f t="shared" si="0"/>
        <v>-5.9940373450494207</v>
      </c>
    </row>
    <row r="33" spans="2:6" ht="21" thickBot="1" x14ac:dyDescent="0.3">
      <c r="B33" s="15">
        <v>31</v>
      </c>
      <c r="C33" s="78" t="s">
        <v>12</v>
      </c>
      <c r="D33" s="77">
        <v>41891</v>
      </c>
      <c r="E33" s="150">
        <v>41603</v>
      </c>
      <c r="F33" s="79">
        <f t="shared" si="0"/>
        <v>0.69225776987236998</v>
      </c>
    </row>
    <row r="34" spans="2:6" ht="21" thickBot="1" x14ac:dyDescent="0.3">
      <c r="B34" s="25" t="s">
        <v>33</v>
      </c>
      <c r="C34" s="25"/>
      <c r="D34" s="26">
        <v>2011476</v>
      </c>
      <c r="E34" s="151">
        <v>1997288</v>
      </c>
      <c r="F34" s="21">
        <f t="shared" si="0"/>
        <v>0.71036325257048816</v>
      </c>
    </row>
  </sheetData>
  <autoFilter ref="B2:F2" xr:uid="{00000000-0009-0000-0000-000007000000}">
    <sortState xmlns:xlrd2="http://schemas.microsoft.com/office/spreadsheetml/2017/richdata2" ref="B3:F34">
      <sortCondition ref="C2"/>
    </sortState>
  </autoFilter>
  <mergeCells count="1">
    <mergeCell ref="A1:G1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4"/>
  <sheetViews>
    <sheetView rightToLeft="1" zoomScale="95" zoomScaleNormal="95" workbookViewId="0">
      <selection activeCell="H10" sqref="H10"/>
    </sheetView>
  </sheetViews>
  <sheetFormatPr defaultColWidth="6" defaultRowHeight="20.25" x14ac:dyDescent="0.25"/>
  <cols>
    <col min="1" max="1" width="2" style="6" customWidth="1"/>
    <col min="2" max="2" width="4.5703125" style="6" bestFit="1" customWidth="1"/>
    <col min="3" max="3" width="16.85546875" style="6" bestFit="1" customWidth="1"/>
    <col min="4" max="5" width="21.5703125" style="6" customWidth="1"/>
    <col min="6" max="6" width="15.5703125" style="6" customWidth="1"/>
    <col min="7" max="7" width="10.5703125" style="6" customWidth="1"/>
    <col min="8" max="16384" width="6" style="6"/>
  </cols>
  <sheetData>
    <row r="1" spans="1:7" ht="21" thickBot="1" x14ac:dyDescent="0.3">
      <c r="A1" s="192" t="s">
        <v>76</v>
      </c>
      <c r="B1" s="192"/>
      <c r="C1" s="192"/>
      <c r="D1" s="192"/>
      <c r="E1" s="192"/>
      <c r="F1" s="192"/>
      <c r="G1" s="192"/>
    </row>
    <row r="2" spans="1:7" ht="38.25" thickBot="1" x14ac:dyDescent="0.3">
      <c r="B2" s="27" t="s">
        <v>0</v>
      </c>
      <c r="C2" s="27" t="s">
        <v>62</v>
      </c>
      <c r="D2" s="28" t="s">
        <v>67</v>
      </c>
      <c r="E2" s="28" t="s">
        <v>79</v>
      </c>
      <c r="F2" s="27" t="s">
        <v>34</v>
      </c>
    </row>
    <row r="3" spans="1:7" ht="21.75" customHeight="1" thickBot="1" x14ac:dyDescent="0.3">
      <c r="B3" s="15">
        <v>1</v>
      </c>
      <c r="C3" s="74" t="s">
        <v>7</v>
      </c>
      <c r="D3" s="29">
        <v>50.829280155642024</v>
      </c>
      <c r="E3" s="30">
        <v>50.9011232438029</v>
      </c>
      <c r="F3" s="31">
        <f t="shared" ref="F3:F34" si="0">D3-E3</f>
        <v>-7.1843088160875368E-2</v>
      </c>
      <c r="G3" s="10"/>
    </row>
    <row r="4" spans="1:7" ht="21.75" customHeight="1" thickBot="1" x14ac:dyDescent="0.3">
      <c r="B4" s="15">
        <v>2</v>
      </c>
      <c r="C4" s="16" t="s">
        <v>13</v>
      </c>
      <c r="D4" s="29">
        <v>49.970600977904311</v>
      </c>
      <c r="E4" s="111">
        <v>51.346112093297357</v>
      </c>
      <c r="F4" s="31">
        <f t="shared" si="0"/>
        <v>-1.3755111153930457</v>
      </c>
      <c r="G4" s="10"/>
    </row>
    <row r="5" spans="1:7" ht="21.75" customHeight="1" thickBot="1" x14ac:dyDescent="0.3">
      <c r="B5" s="15">
        <v>3</v>
      </c>
      <c r="C5" s="112" t="s">
        <v>20</v>
      </c>
      <c r="D5" s="109">
        <v>54.267201481024372</v>
      </c>
      <c r="E5" s="110">
        <v>54.841764418377323</v>
      </c>
      <c r="F5" s="31">
        <f t="shared" si="0"/>
        <v>-0.57456293735295105</v>
      </c>
      <c r="G5" s="10"/>
    </row>
    <row r="6" spans="1:7" ht="21.75" customHeight="1" thickBot="1" x14ac:dyDescent="0.3">
      <c r="B6" s="15">
        <v>4</v>
      </c>
      <c r="C6" s="74" t="s">
        <v>22</v>
      </c>
      <c r="D6" s="29">
        <v>54.151876032874114</v>
      </c>
      <c r="E6" s="30">
        <v>55.469074304690743</v>
      </c>
      <c r="F6" s="31">
        <f t="shared" si="0"/>
        <v>-1.3171982718166291</v>
      </c>
      <c r="G6" s="10"/>
    </row>
    <row r="7" spans="1:7" ht="21.75" customHeight="1" thickBot="1" x14ac:dyDescent="0.3">
      <c r="B7" s="15">
        <v>5</v>
      </c>
      <c r="C7" s="74" t="s">
        <v>5</v>
      </c>
      <c r="D7" s="29">
        <v>48.256455528580886</v>
      </c>
      <c r="E7" s="30">
        <v>48.177111815961212</v>
      </c>
      <c r="F7" s="31">
        <f t="shared" si="0"/>
        <v>7.9343712619674989E-2</v>
      </c>
      <c r="G7" s="10"/>
    </row>
    <row r="8" spans="1:7" ht="21.75" customHeight="1" thickBot="1" x14ac:dyDescent="0.3">
      <c r="B8" s="15">
        <v>6</v>
      </c>
      <c r="C8" s="74" t="s">
        <v>3</v>
      </c>
      <c r="D8" s="29">
        <v>48.323484952590356</v>
      </c>
      <c r="E8" s="30">
        <v>54.665071770334926</v>
      </c>
      <c r="F8" s="31">
        <f t="shared" si="0"/>
        <v>-6.3415868177445702</v>
      </c>
      <c r="G8" s="10"/>
    </row>
    <row r="9" spans="1:7" ht="21.75" customHeight="1" thickBot="1" x14ac:dyDescent="0.3">
      <c r="B9" s="15">
        <v>7</v>
      </c>
      <c r="C9" s="74" t="s">
        <v>2</v>
      </c>
      <c r="D9" s="29">
        <v>52.233290488431876</v>
      </c>
      <c r="E9" s="30">
        <v>54.53877837734283</v>
      </c>
      <c r="F9" s="31">
        <f t="shared" si="0"/>
        <v>-2.3054878889109531</v>
      </c>
      <c r="G9" s="10"/>
    </row>
    <row r="10" spans="1:7" ht="21.75" customHeight="1" thickBot="1" x14ac:dyDescent="0.3">
      <c r="B10" s="15">
        <v>8</v>
      </c>
      <c r="C10" s="74" t="s">
        <v>18</v>
      </c>
      <c r="D10" s="29">
        <v>52.909691414969885</v>
      </c>
      <c r="E10" s="30">
        <v>53.028608590478392</v>
      </c>
      <c r="F10" s="31">
        <f t="shared" si="0"/>
        <v>-0.118917175508507</v>
      </c>
      <c r="G10" s="10"/>
    </row>
    <row r="11" spans="1:7" ht="21.75" customHeight="1" thickBot="1" x14ac:dyDescent="0.3">
      <c r="B11" s="15">
        <v>9</v>
      </c>
      <c r="C11" s="75" t="s">
        <v>15</v>
      </c>
      <c r="D11" s="29">
        <v>46.320857558139537</v>
      </c>
      <c r="E11" s="30">
        <v>46.680368152980073</v>
      </c>
      <c r="F11" s="31">
        <f t="shared" si="0"/>
        <v>-0.35951059484053616</v>
      </c>
      <c r="G11" s="10"/>
    </row>
    <row r="12" spans="1:7" ht="21.75" customHeight="1" thickBot="1" x14ac:dyDescent="0.3">
      <c r="B12" s="15">
        <v>10</v>
      </c>
      <c r="C12" s="74" t="s">
        <v>6</v>
      </c>
      <c r="D12" s="29">
        <v>56.350047409225276</v>
      </c>
      <c r="E12" s="30">
        <v>59.296285953644237</v>
      </c>
      <c r="F12" s="31">
        <f t="shared" si="0"/>
        <v>-2.9462385444189607</v>
      </c>
      <c r="G12" s="10"/>
    </row>
    <row r="13" spans="1:7" ht="21.75" customHeight="1" thickBot="1" x14ac:dyDescent="0.3">
      <c r="B13" s="15">
        <v>11</v>
      </c>
      <c r="C13" s="75" t="s">
        <v>21</v>
      </c>
      <c r="D13" s="29">
        <v>53.064505280150669</v>
      </c>
      <c r="E13" s="30">
        <v>52.793570576261672</v>
      </c>
      <c r="F13" s="31">
        <f t="shared" si="0"/>
        <v>0.27093470388899732</v>
      </c>
      <c r="G13" s="10"/>
    </row>
    <row r="14" spans="1:7" ht="21.75" customHeight="1" thickBot="1" x14ac:dyDescent="0.3">
      <c r="B14" s="15">
        <v>12</v>
      </c>
      <c r="C14" s="74" t="s">
        <v>31</v>
      </c>
      <c r="D14" s="29">
        <v>57.976973684210527</v>
      </c>
      <c r="E14" s="30">
        <v>58.321887371737901</v>
      </c>
      <c r="F14" s="31">
        <f t="shared" si="0"/>
        <v>-0.34491368752737372</v>
      </c>
      <c r="G14" s="10"/>
    </row>
    <row r="15" spans="1:7" ht="21.75" customHeight="1" thickBot="1" x14ac:dyDescent="0.3">
      <c r="B15" s="15">
        <v>13</v>
      </c>
      <c r="C15" s="74" t="s">
        <v>16</v>
      </c>
      <c r="D15" s="29">
        <v>55.405379275673376</v>
      </c>
      <c r="E15" s="30">
        <v>56.195716213391108</v>
      </c>
      <c r="F15" s="31">
        <f t="shared" si="0"/>
        <v>-0.79033693771773272</v>
      </c>
      <c r="G15" s="10"/>
    </row>
    <row r="16" spans="1:7" ht="21.75" customHeight="1" thickBot="1" x14ac:dyDescent="0.3">
      <c r="B16" s="15">
        <v>14</v>
      </c>
      <c r="C16" s="74" t="s">
        <v>4</v>
      </c>
      <c r="D16" s="29">
        <v>50.430418995553019</v>
      </c>
      <c r="E16" s="30">
        <v>53.128323699421962</v>
      </c>
      <c r="F16" s="31">
        <f t="shared" si="0"/>
        <v>-2.697904703868943</v>
      </c>
      <c r="G16" s="10"/>
    </row>
    <row r="17" spans="2:7" ht="21.75" customHeight="1" thickBot="1" x14ac:dyDescent="0.3">
      <c r="B17" s="15">
        <v>15</v>
      </c>
      <c r="C17" s="74" t="s">
        <v>17</v>
      </c>
      <c r="D17" s="29">
        <v>69.303968568647946</v>
      </c>
      <c r="E17" s="30">
        <v>68.909329829172137</v>
      </c>
      <c r="F17" s="31">
        <f t="shared" si="0"/>
        <v>0.39463873947580907</v>
      </c>
      <c r="G17" s="10"/>
    </row>
    <row r="18" spans="2:7" ht="21.75" customHeight="1" thickBot="1" x14ac:dyDescent="0.3">
      <c r="B18" s="15">
        <v>16</v>
      </c>
      <c r="C18" s="74" t="s">
        <v>26</v>
      </c>
      <c r="D18" s="29">
        <v>53.518743721249933</v>
      </c>
      <c r="E18" s="30">
        <v>53.444841922072897</v>
      </c>
      <c r="F18" s="31">
        <f t="shared" si="0"/>
        <v>7.3901799177036764E-2</v>
      </c>
      <c r="G18" s="10"/>
    </row>
    <row r="19" spans="2:7" ht="21.75" customHeight="1" thickBot="1" x14ac:dyDescent="0.3">
      <c r="B19" s="15">
        <v>17</v>
      </c>
      <c r="C19" s="74" t="s">
        <v>28</v>
      </c>
      <c r="D19" s="29">
        <v>56.536083562629081</v>
      </c>
      <c r="E19" s="30">
        <v>60.126890821611006</v>
      </c>
      <c r="F19" s="31">
        <f t="shared" si="0"/>
        <v>-3.5908072589819255</v>
      </c>
      <c r="G19" s="10"/>
    </row>
    <row r="20" spans="2:7" ht="21.75" customHeight="1" thickBot="1" x14ac:dyDescent="0.3">
      <c r="B20" s="15">
        <v>18</v>
      </c>
      <c r="C20" s="74" t="s">
        <v>19</v>
      </c>
      <c r="D20" s="29">
        <v>58.958867325765901</v>
      </c>
      <c r="E20" s="30">
        <v>57.476101725485478</v>
      </c>
      <c r="F20" s="31">
        <f t="shared" si="0"/>
        <v>1.4827656002804233</v>
      </c>
      <c r="G20" s="10"/>
    </row>
    <row r="21" spans="2:7" ht="21.75" customHeight="1" thickBot="1" x14ac:dyDescent="0.3">
      <c r="B21" s="15">
        <v>19</v>
      </c>
      <c r="C21" s="74" t="s">
        <v>24</v>
      </c>
      <c r="D21" s="29">
        <v>66.960538546038364</v>
      </c>
      <c r="E21" s="30">
        <v>65.455139017356771</v>
      </c>
      <c r="F21" s="31">
        <f t="shared" si="0"/>
        <v>1.5053995286815933</v>
      </c>
      <c r="G21" s="10"/>
    </row>
    <row r="22" spans="2:7" ht="21.75" customHeight="1" thickBot="1" x14ac:dyDescent="0.3">
      <c r="B22" s="15">
        <v>20</v>
      </c>
      <c r="C22" s="74" t="s">
        <v>32</v>
      </c>
      <c r="D22" s="29">
        <v>48.580058325232606</v>
      </c>
      <c r="E22" s="30">
        <v>49.974333527257791</v>
      </c>
      <c r="F22" s="31">
        <f t="shared" si="0"/>
        <v>-1.3942752020251845</v>
      </c>
      <c r="G22" s="10"/>
    </row>
    <row r="23" spans="2:7" ht="21.75" customHeight="1" thickBot="1" x14ac:dyDescent="0.3">
      <c r="B23" s="15">
        <v>21</v>
      </c>
      <c r="C23" s="74" t="s">
        <v>27</v>
      </c>
      <c r="D23" s="29">
        <v>59.804205946337923</v>
      </c>
      <c r="E23" s="30">
        <v>59.326970661010961</v>
      </c>
      <c r="F23" s="31">
        <f t="shared" si="0"/>
        <v>0.47723528532696236</v>
      </c>
      <c r="G23" s="10"/>
    </row>
    <row r="24" spans="2:7" ht="21.75" customHeight="1" thickBot="1" x14ac:dyDescent="0.3">
      <c r="B24" s="15">
        <v>22</v>
      </c>
      <c r="C24" s="74" t="s">
        <v>25</v>
      </c>
      <c r="D24" s="29">
        <v>47.836988018660477</v>
      </c>
      <c r="E24" s="30">
        <v>49.143631658931284</v>
      </c>
      <c r="F24" s="31">
        <f t="shared" si="0"/>
        <v>-1.3066436402708064</v>
      </c>
      <c r="G24" s="10"/>
    </row>
    <row r="25" spans="2:7" ht="21.75" customHeight="1" thickBot="1" x14ac:dyDescent="0.3">
      <c r="B25" s="15">
        <v>23</v>
      </c>
      <c r="C25" s="74" t="s">
        <v>23</v>
      </c>
      <c r="D25" s="29">
        <v>61.384381338742394</v>
      </c>
      <c r="E25" s="30">
        <v>58.913620584031037</v>
      </c>
      <c r="F25" s="31">
        <f t="shared" si="0"/>
        <v>2.4707607547113568</v>
      </c>
      <c r="G25" s="10"/>
    </row>
    <row r="26" spans="2:7" ht="21.75" customHeight="1" thickBot="1" x14ac:dyDescent="0.3">
      <c r="B26" s="15">
        <v>24</v>
      </c>
      <c r="C26" s="74" t="s">
        <v>10</v>
      </c>
      <c r="D26" s="29">
        <v>66.686533614876367</v>
      </c>
      <c r="E26" s="30">
        <v>66.139042995839105</v>
      </c>
      <c r="F26" s="31">
        <f t="shared" si="0"/>
        <v>0.54749061903726215</v>
      </c>
      <c r="G26" s="10"/>
    </row>
    <row r="27" spans="2:7" ht="21.75" customHeight="1" thickBot="1" x14ac:dyDescent="0.3">
      <c r="B27" s="15">
        <v>25</v>
      </c>
      <c r="C27" s="74" t="s">
        <v>14</v>
      </c>
      <c r="D27" s="29">
        <v>57.462284482758619</v>
      </c>
      <c r="E27" s="30">
        <v>57.881905059907957</v>
      </c>
      <c r="F27" s="31">
        <f t="shared" si="0"/>
        <v>-0.4196205771493382</v>
      </c>
      <c r="G27" s="10"/>
    </row>
    <row r="28" spans="2:7" ht="21" thickBot="1" x14ac:dyDescent="0.3">
      <c r="B28" s="15">
        <v>26</v>
      </c>
      <c r="C28" s="74" t="s">
        <v>29</v>
      </c>
      <c r="D28" s="29">
        <v>56.295460013695845</v>
      </c>
      <c r="E28" s="30">
        <v>58.015009380863042</v>
      </c>
      <c r="F28" s="31">
        <f t="shared" si="0"/>
        <v>-1.7195493671671969</v>
      </c>
      <c r="G28" s="10"/>
    </row>
    <row r="29" spans="2:7" ht="21.75" customHeight="1" thickBot="1" x14ac:dyDescent="0.3">
      <c r="B29" s="15">
        <v>27</v>
      </c>
      <c r="C29" s="74" t="s">
        <v>9</v>
      </c>
      <c r="D29" s="29">
        <v>59.109624978878941</v>
      </c>
      <c r="E29" s="30">
        <v>60.190495698484227</v>
      </c>
      <c r="F29" s="31">
        <f t="shared" si="0"/>
        <v>-1.0808707196052865</v>
      </c>
      <c r="G29" s="10"/>
    </row>
    <row r="30" spans="2:7" ht="21.75" customHeight="1" thickBot="1" x14ac:dyDescent="0.3">
      <c r="B30" s="15">
        <v>28</v>
      </c>
      <c r="C30" s="74" t="s">
        <v>30</v>
      </c>
      <c r="D30" s="29">
        <v>54.428917563531861</v>
      </c>
      <c r="E30" s="30">
        <v>53.530289465831096</v>
      </c>
      <c r="F30" s="31">
        <f t="shared" si="0"/>
        <v>0.89862809770076524</v>
      </c>
      <c r="G30" s="10"/>
    </row>
    <row r="31" spans="2:7" ht="21.75" customHeight="1" thickBot="1" x14ac:dyDescent="0.3">
      <c r="B31" s="15">
        <v>29</v>
      </c>
      <c r="C31" s="74" t="s">
        <v>11</v>
      </c>
      <c r="D31" s="29">
        <v>53.651685393258425</v>
      </c>
      <c r="E31" s="30">
        <v>57.982005141388171</v>
      </c>
      <c r="F31" s="31">
        <f t="shared" si="0"/>
        <v>-4.330319748129746</v>
      </c>
      <c r="G31" s="10"/>
    </row>
    <row r="32" spans="2:7" ht="21.75" customHeight="1" thickBot="1" x14ac:dyDescent="0.3">
      <c r="B32" s="15">
        <v>30</v>
      </c>
      <c r="C32" s="76" t="s">
        <v>8</v>
      </c>
      <c r="D32" s="82">
        <v>51.922327936348971</v>
      </c>
      <c r="E32" s="83">
        <v>52.641351535122126</v>
      </c>
      <c r="F32" s="31">
        <f t="shared" si="0"/>
        <v>-0.71902359877315547</v>
      </c>
      <c r="G32" s="10"/>
    </row>
    <row r="33" spans="2:7" ht="21.75" customHeight="1" thickBot="1" x14ac:dyDescent="0.3">
      <c r="B33" s="15">
        <v>31</v>
      </c>
      <c r="C33" s="104" t="s">
        <v>12</v>
      </c>
      <c r="D33" s="82">
        <v>64.71079706858275</v>
      </c>
      <c r="E33" s="84">
        <v>67.846068793115876</v>
      </c>
      <c r="F33" s="85">
        <f t="shared" si="0"/>
        <v>-3.1352717245331263</v>
      </c>
      <c r="G33" s="10"/>
    </row>
    <row r="34" spans="2:7" ht="21.75" customHeight="1" thickBot="1" x14ac:dyDescent="0.3">
      <c r="B34" s="105" t="s">
        <v>33</v>
      </c>
      <c r="C34" s="106"/>
      <c r="D34" s="21">
        <v>55.101129717679953</v>
      </c>
      <c r="E34" s="21">
        <v>55.900250740003443</v>
      </c>
      <c r="F34" s="31">
        <f t="shared" si="0"/>
        <v>-0.79912102232349014</v>
      </c>
      <c r="G34" s="10"/>
    </row>
  </sheetData>
  <autoFilter ref="B2:F2" xr:uid="{00000000-0009-0000-0000-000009000000}">
    <sortState xmlns:xlrd2="http://schemas.microsoft.com/office/spreadsheetml/2017/richdata2" ref="B3:F34">
      <sortCondition ref="C2"/>
    </sortState>
  </autoFilter>
  <mergeCells count="1">
    <mergeCell ref="A1:G1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4"/>
  <sheetViews>
    <sheetView rightToLeft="1" workbookViewId="0">
      <selection activeCell="H10" sqref="H10"/>
    </sheetView>
  </sheetViews>
  <sheetFormatPr defaultColWidth="6" defaultRowHeight="20.25" x14ac:dyDescent="0.25"/>
  <cols>
    <col min="1" max="1" width="4.140625" style="6" customWidth="1"/>
    <col min="2" max="2" width="4.5703125" style="6" bestFit="1" customWidth="1"/>
    <col min="3" max="3" width="16.85546875" style="6" bestFit="1" customWidth="1"/>
    <col min="4" max="5" width="19.85546875" style="6" customWidth="1"/>
    <col min="6" max="6" width="15.42578125" style="6" customWidth="1"/>
    <col min="7" max="7" width="10.85546875" style="6" customWidth="1"/>
    <col min="8" max="16384" width="6" style="6"/>
  </cols>
  <sheetData>
    <row r="1" spans="1:7" ht="21" thickBot="1" x14ac:dyDescent="0.3">
      <c r="A1" s="192" t="s">
        <v>74</v>
      </c>
      <c r="B1" s="192"/>
      <c r="C1" s="192"/>
      <c r="D1" s="192"/>
      <c r="E1" s="192"/>
      <c r="F1" s="192"/>
      <c r="G1" s="192"/>
    </row>
    <row r="2" spans="1:7" ht="38.25" thickBot="1" x14ac:dyDescent="0.3">
      <c r="B2" s="27" t="s">
        <v>0</v>
      </c>
      <c r="C2" s="27" t="s">
        <v>62</v>
      </c>
      <c r="D2" s="28" t="s">
        <v>68</v>
      </c>
      <c r="E2" s="28" t="s">
        <v>75</v>
      </c>
      <c r="F2" s="27" t="s">
        <v>34</v>
      </c>
    </row>
    <row r="3" spans="1:7" ht="21.95" customHeight="1" thickBot="1" x14ac:dyDescent="0.3">
      <c r="B3" s="15">
        <v>1</v>
      </c>
      <c r="C3" s="74" t="s">
        <v>7</v>
      </c>
      <c r="D3" s="29">
        <v>2.9195038910505837</v>
      </c>
      <c r="E3" s="32">
        <v>2.3247414613004587</v>
      </c>
      <c r="F3" s="33">
        <f t="shared" ref="F3:F34" si="0">D3-E3</f>
        <v>0.59476242975012505</v>
      </c>
      <c r="G3" s="10"/>
    </row>
    <row r="4" spans="1:7" ht="21.95" customHeight="1" thickBot="1" x14ac:dyDescent="0.3">
      <c r="B4" s="15">
        <v>2</v>
      </c>
      <c r="C4" s="16" t="s">
        <v>13</v>
      </c>
      <c r="D4" s="29">
        <v>3.5804914278640836</v>
      </c>
      <c r="E4" s="114">
        <v>3.0551161564467604</v>
      </c>
      <c r="F4" s="33">
        <f t="shared" si="0"/>
        <v>0.52537527141732321</v>
      </c>
      <c r="G4" s="10"/>
    </row>
    <row r="5" spans="1:7" ht="21.95" customHeight="1" thickBot="1" x14ac:dyDescent="0.3">
      <c r="B5" s="15">
        <v>3</v>
      </c>
      <c r="C5" s="112" t="s">
        <v>20</v>
      </c>
      <c r="D5" s="109">
        <v>5.9827213822894167</v>
      </c>
      <c r="E5" s="113">
        <v>5.8987047898338218</v>
      </c>
      <c r="F5" s="33">
        <f t="shared" si="0"/>
        <v>8.4016592455594896E-2</v>
      </c>
      <c r="G5" s="10"/>
    </row>
    <row r="6" spans="1:7" ht="21.95" customHeight="1" thickBot="1" x14ac:dyDescent="0.3">
      <c r="B6" s="15">
        <v>4</v>
      </c>
      <c r="C6" s="74" t="s">
        <v>22</v>
      </c>
      <c r="D6" s="29">
        <v>4.6035616093197671</v>
      </c>
      <c r="E6" s="32">
        <v>3.7407797681770285</v>
      </c>
      <c r="F6" s="33">
        <f t="shared" si="0"/>
        <v>0.86278184114273859</v>
      </c>
      <c r="G6" s="10"/>
    </row>
    <row r="7" spans="1:7" ht="21.95" customHeight="1" thickBot="1" x14ac:dyDescent="0.3">
      <c r="B7" s="15">
        <v>5</v>
      </c>
      <c r="C7" s="74" t="s">
        <v>5</v>
      </c>
      <c r="D7" s="29">
        <v>5.2600603251673652</v>
      </c>
      <c r="E7" s="32">
        <v>5.1733566663020891</v>
      </c>
      <c r="F7" s="33">
        <f t="shared" si="0"/>
        <v>8.670365886527609E-2</v>
      </c>
      <c r="G7" s="10"/>
    </row>
    <row r="8" spans="1:7" ht="21.95" customHeight="1" thickBot="1" x14ac:dyDescent="0.3">
      <c r="B8" s="15">
        <v>6</v>
      </c>
      <c r="C8" s="74" t="s">
        <v>3</v>
      </c>
      <c r="D8" s="29">
        <v>7.1595437680362783</v>
      </c>
      <c r="E8" s="32">
        <v>5.854207711792851</v>
      </c>
      <c r="F8" s="33">
        <f t="shared" si="0"/>
        <v>1.3053360562434273</v>
      </c>
      <c r="G8" s="10"/>
    </row>
    <row r="9" spans="1:7" ht="21.95" customHeight="1" thickBot="1" x14ac:dyDescent="0.3">
      <c r="B9" s="15">
        <v>7</v>
      </c>
      <c r="C9" s="74" t="s">
        <v>2</v>
      </c>
      <c r="D9" s="29">
        <v>5.4273778920308482</v>
      </c>
      <c r="E9" s="32">
        <v>4.7638813499792461</v>
      </c>
      <c r="F9" s="33">
        <f t="shared" si="0"/>
        <v>0.66349654205160213</v>
      </c>
      <c r="G9" s="10"/>
    </row>
    <row r="10" spans="1:7" ht="21.95" customHeight="1" thickBot="1" x14ac:dyDescent="0.3">
      <c r="B10" s="15">
        <v>8</v>
      </c>
      <c r="C10" s="74" t="s">
        <v>18</v>
      </c>
      <c r="D10" s="29">
        <v>3.5955933516156557</v>
      </c>
      <c r="E10" s="32">
        <v>3.1121794676990961</v>
      </c>
      <c r="F10" s="33">
        <f t="shared" si="0"/>
        <v>0.48341388391655959</v>
      </c>
      <c r="G10" s="10"/>
    </row>
    <row r="11" spans="1:7" ht="21.95" customHeight="1" thickBot="1" x14ac:dyDescent="0.3">
      <c r="B11" s="15">
        <v>9</v>
      </c>
      <c r="C11" s="74" t="s">
        <v>15</v>
      </c>
      <c r="D11" s="29">
        <v>3.84265988372093</v>
      </c>
      <c r="E11" s="32">
        <v>4.0434277544455366</v>
      </c>
      <c r="F11" s="33">
        <f t="shared" si="0"/>
        <v>-0.20076787072460656</v>
      </c>
      <c r="G11" s="10"/>
    </row>
    <row r="12" spans="1:7" ht="21.95" customHeight="1" thickBot="1" x14ac:dyDescent="0.3">
      <c r="B12" s="15">
        <v>10</v>
      </c>
      <c r="C12" s="75" t="s">
        <v>6</v>
      </c>
      <c r="D12" s="29">
        <v>6.48669752914273</v>
      </c>
      <c r="E12" s="32">
        <v>6.9198547891650373</v>
      </c>
      <c r="F12" s="33">
        <f t="shared" si="0"/>
        <v>-0.43315726002230726</v>
      </c>
      <c r="G12" s="10"/>
    </row>
    <row r="13" spans="1:7" ht="21.95" customHeight="1" thickBot="1" x14ac:dyDescent="0.3">
      <c r="B13" s="15">
        <v>11</v>
      </c>
      <c r="C13" s="74" t="s">
        <v>21</v>
      </c>
      <c r="D13" s="29">
        <v>6.2870787650501105</v>
      </c>
      <c r="E13" s="32">
        <v>5.8468449498139963</v>
      </c>
      <c r="F13" s="33">
        <f t="shared" si="0"/>
        <v>0.44023381523611427</v>
      </c>
      <c r="G13" s="10"/>
    </row>
    <row r="14" spans="1:7" ht="21.95" customHeight="1" thickBot="1" x14ac:dyDescent="0.3">
      <c r="B14" s="15">
        <v>12</v>
      </c>
      <c r="C14" s="74" t="s">
        <v>31</v>
      </c>
      <c r="D14" s="29">
        <v>8.4234022556390986</v>
      </c>
      <c r="E14" s="32">
        <v>8.5198351781530253</v>
      </c>
      <c r="F14" s="33">
        <f t="shared" si="0"/>
        <v>-9.6432922513926655E-2</v>
      </c>
      <c r="G14" s="10"/>
    </row>
    <row r="15" spans="1:7" ht="21.95" customHeight="1" thickBot="1" x14ac:dyDescent="0.3">
      <c r="B15" s="15">
        <v>13</v>
      </c>
      <c r="C15" s="74" t="s">
        <v>16</v>
      </c>
      <c r="D15" s="29">
        <v>2.379295009377961</v>
      </c>
      <c r="E15" s="32">
        <v>2.2606762073094249</v>
      </c>
      <c r="F15" s="33">
        <f t="shared" si="0"/>
        <v>0.11861880206853614</v>
      </c>
      <c r="G15" s="10"/>
    </row>
    <row r="16" spans="1:7" ht="21.95" customHeight="1" thickBot="1" x14ac:dyDescent="0.3">
      <c r="B16" s="15">
        <v>14</v>
      </c>
      <c r="C16" s="74" t="s">
        <v>4</v>
      </c>
      <c r="D16" s="29">
        <v>6.7112724899024929</v>
      </c>
      <c r="E16" s="32">
        <v>5.6832369942196532</v>
      </c>
      <c r="F16" s="33">
        <f t="shared" si="0"/>
        <v>1.0280354956828397</v>
      </c>
      <c r="G16" s="10"/>
    </row>
    <row r="17" spans="2:7" ht="21.95" customHeight="1" thickBot="1" x14ac:dyDescent="0.3">
      <c r="B17" s="15">
        <v>15</v>
      </c>
      <c r="C17" s="74" t="s">
        <v>17</v>
      </c>
      <c r="D17" s="29">
        <v>6.8774105179684968</v>
      </c>
      <c r="E17" s="32">
        <v>5.8494462173831421</v>
      </c>
      <c r="F17" s="33">
        <f t="shared" si="0"/>
        <v>1.0279643005853547</v>
      </c>
      <c r="G17" s="10"/>
    </row>
    <row r="18" spans="2:7" ht="21.95" customHeight="1" thickBot="1" x14ac:dyDescent="0.3">
      <c r="B18" s="15">
        <v>16</v>
      </c>
      <c r="C18" s="74" t="s">
        <v>26</v>
      </c>
      <c r="D18" s="29">
        <v>6.8806288443574966</v>
      </c>
      <c r="E18" s="32">
        <v>7.3324954075219955</v>
      </c>
      <c r="F18" s="33">
        <f t="shared" si="0"/>
        <v>-0.45186656316449891</v>
      </c>
      <c r="G18" s="10"/>
    </row>
    <row r="19" spans="2:7" ht="21.95" customHeight="1" thickBot="1" x14ac:dyDescent="0.3">
      <c r="B19" s="15">
        <v>17</v>
      </c>
      <c r="C19" s="74" t="s">
        <v>28</v>
      </c>
      <c r="D19" s="29">
        <v>6.7449241509458862</v>
      </c>
      <c r="E19" s="32">
        <v>5.6245981672895811</v>
      </c>
      <c r="F19" s="33">
        <f t="shared" si="0"/>
        <v>1.1203259836563051</v>
      </c>
      <c r="G19" s="10"/>
    </row>
    <row r="20" spans="2:7" ht="21.95" customHeight="1" thickBot="1" x14ac:dyDescent="0.3">
      <c r="B20" s="15">
        <v>18</v>
      </c>
      <c r="C20" s="74" t="s">
        <v>19</v>
      </c>
      <c r="D20" s="29">
        <v>7.6040522397168315</v>
      </c>
      <c r="E20" s="32">
        <v>7.0853123309084349</v>
      </c>
      <c r="F20" s="33">
        <f t="shared" si="0"/>
        <v>0.5187399088083966</v>
      </c>
      <c r="G20" s="10"/>
    </row>
    <row r="21" spans="2:7" ht="21.95" customHeight="1" thickBot="1" x14ac:dyDescent="0.3">
      <c r="B21" s="15">
        <v>19</v>
      </c>
      <c r="C21" s="74" t="s">
        <v>24</v>
      </c>
      <c r="D21" s="29">
        <v>3.3546460862462326</v>
      </c>
      <c r="E21" s="32">
        <v>3.0687197344795689</v>
      </c>
      <c r="F21" s="33">
        <f t="shared" si="0"/>
        <v>0.2859263517666637</v>
      </c>
      <c r="G21" s="10"/>
    </row>
    <row r="22" spans="2:7" ht="21.95" customHeight="1" thickBot="1" x14ac:dyDescent="0.3">
      <c r="B22" s="15">
        <v>20</v>
      </c>
      <c r="C22" s="75" t="s">
        <v>32</v>
      </c>
      <c r="D22" s="29">
        <v>5.6589362588529371</v>
      </c>
      <c r="E22" s="32">
        <v>6.3105300982170354</v>
      </c>
      <c r="F22" s="33">
        <f t="shared" si="0"/>
        <v>-0.65159383936409832</v>
      </c>
      <c r="G22" s="10"/>
    </row>
    <row r="23" spans="2:7" ht="21.95" customHeight="1" thickBot="1" x14ac:dyDescent="0.3">
      <c r="B23" s="15">
        <v>21</v>
      </c>
      <c r="C23" s="74" t="s">
        <v>27</v>
      </c>
      <c r="D23" s="29">
        <v>5.4459753444525019</v>
      </c>
      <c r="E23" s="32">
        <v>5.5581477553905971</v>
      </c>
      <c r="F23" s="33">
        <f t="shared" si="0"/>
        <v>-0.11217241093809527</v>
      </c>
      <c r="G23" s="10"/>
    </row>
    <row r="24" spans="2:7" ht="21.95" customHeight="1" thickBot="1" x14ac:dyDescent="0.3">
      <c r="B24" s="15">
        <v>22</v>
      </c>
      <c r="C24" s="74" t="s">
        <v>25</v>
      </c>
      <c r="D24" s="29">
        <v>7.3922604245874348</v>
      </c>
      <c r="E24" s="32">
        <v>7.0049698114757462</v>
      </c>
      <c r="F24" s="33">
        <f t="shared" si="0"/>
        <v>0.38729061311168866</v>
      </c>
      <c r="G24" s="10"/>
    </row>
    <row r="25" spans="2:7" ht="21.95" customHeight="1" thickBot="1" x14ac:dyDescent="0.3">
      <c r="B25" s="15">
        <v>23</v>
      </c>
      <c r="C25" s="74" t="s">
        <v>23</v>
      </c>
      <c r="D25" s="29">
        <v>4.7244759972954702</v>
      </c>
      <c r="E25" s="32">
        <v>4.9663059015723912</v>
      </c>
      <c r="F25" s="33">
        <f t="shared" si="0"/>
        <v>-0.24182990427692097</v>
      </c>
      <c r="G25" s="10"/>
    </row>
    <row r="26" spans="2:7" ht="21.95" customHeight="1" thickBot="1" x14ac:dyDescent="0.3">
      <c r="B26" s="15">
        <v>24</v>
      </c>
      <c r="C26" s="74" t="s">
        <v>10</v>
      </c>
      <c r="D26" s="29">
        <v>6.3227981745112727</v>
      </c>
      <c r="E26" s="32">
        <v>6.6435506241331481</v>
      </c>
      <c r="F26" s="33">
        <f t="shared" si="0"/>
        <v>-0.32075244962187544</v>
      </c>
      <c r="G26" s="10"/>
    </row>
    <row r="27" spans="2:7" ht="21.95" customHeight="1" thickBot="1" x14ac:dyDescent="0.3">
      <c r="B27" s="15">
        <v>25</v>
      </c>
      <c r="C27" s="74" t="s">
        <v>14</v>
      </c>
      <c r="D27" s="29">
        <v>4.1127873563218387</v>
      </c>
      <c r="E27" s="32">
        <v>3.3715336175538781</v>
      </c>
      <c r="F27" s="33">
        <f t="shared" si="0"/>
        <v>0.74125373876796052</v>
      </c>
      <c r="G27" s="10"/>
    </row>
    <row r="28" spans="2:7" ht="21.95" customHeight="1" thickBot="1" x14ac:dyDescent="0.3">
      <c r="B28" s="15">
        <v>26</v>
      </c>
      <c r="C28" s="74" t="s">
        <v>29</v>
      </c>
      <c r="D28" s="29">
        <v>8.7912494678980586</v>
      </c>
      <c r="E28" s="32">
        <v>8.2851782363977478</v>
      </c>
      <c r="F28" s="33">
        <f t="shared" si="0"/>
        <v>0.50607123150031086</v>
      </c>
      <c r="G28" s="10"/>
    </row>
    <row r="29" spans="2:7" ht="21.95" customHeight="1" thickBot="1" x14ac:dyDescent="0.3">
      <c r="B29" s="15">
        <v>27</v>
      </c>
      <c r="C29" s="74" t="s">
        <v>9</v>
      </c>
      <c r="D29" s="29">
        <v>3.182832801230802</v>
      </c>
      <c r="E29" s="32">
        <v>2.6372388365424007</v>
      </c>
      <c r="F29" s="33">
        <f t="shared" si="0"/>
        <v>0.54559396468840138</v>
      </c>
      <c r="G29" s="10"/>
    </row>
    <row r="30" spans="2:7" ht="21.95" customHeight="1" thickBot="1" x14ac:dyDescent="0.3">
      <c r="B30" s="15">
        <v>28</v>
      </c>
      <c r="C30" s="74" t="s">
        <v>30</v>
      </c>
      <c r="D30" s="29">
        <v>6.3869949850678989</v>
      </c>
      <c r="E30" s="32">
        <v>5.9056997911071321</v>
      </c>
      <c r="F30" s="33">
        <f t="shared" si="0"/>
        <v>0.48129519396076681</v>
      </c>
      <c r="G30" s="10"/>
    </row>
    <row r="31" spans="2:7" ht="21" thickBot="1" x14ac:dyDescent="0.3">
      <c r="B31" s="15">
        <v>29</v>
      </c>
      <c r="C31" s="74" t="s">
        <v>11</v>
      </c>
      <c r="D31" s="29">
        <v>4.9361008662835575</v>
      </c>
      <c r="E31" s="32">
        <v>4.0424164524421595</v>
      </c>
      <c r="F31" s="33">
        <f t="shared" si="0"/>
        <v>0.89368441384139796</v>
      </c>
      <c r="G31" s="10"/>
    </row>
    <row r="32" spans="2:7" ht="21.95" customHeight="1" thickBot="1" x14ac:dyDescent="0.3">
      <c r="B32" s="15">
        <v>30</v>
      </c>
      <c r="C32" s="81" t="s">
        <v>8</v>
      </c>
      <c r="D32" s="82">
        <v>3.4579647248650756</v>
      </c>
      <c r="E32" s="86">
        <v>3.4991369841518907</v>
      </c>
      <c r="F32" s="33">
        <f t="shared" si="0"/>
        <v>-4.1172259286815116E-2</v>
      </c>
      <c r="G32" s="10"/>
    </row>
    <row r="33" spans="2:7" ht="21.95" customHeight="1" thickBot="1" x14ac:dyDescent="0.3">
      <c r="B33" s="15">
        <v>31</v>
      </c>
      <c r="C33" s="78" t="s">
        <v>12</v>
      </c>
      <c r="D33" s="82">
        <v>4.117829605404502</v>
      </c>
      <c r="E33" s="87">
        <v>4.0549960339398599</v>
      </c>
      <c r="F33" s="88">
        <f t="shared" si="0"/>
        <v>6.2833571464642191E-2</v>
      </c>
      <c r="G33" s="10"/>
    </row>
    <row r="34" spans="2:7" ht="21.95" customHeight="1" thickBot="1" x14ac:dyDescent="0.3">
      <c r="B34" s="105" t="s">
        <v>33</v>
      </c>
      <c r="C34" s="106"/>
      <c r="D34" s="22">
        <v>4.9760474397904826</v>
      </c>
      <c r="E34" s="33">
        <v>4.5123687720549066</v>
      </c>
      <c r="F34" s="33">
        <f t="shared" si="0"/>
        <v>0.46367866773557598</v>
      </c>
      <c r="G34" s="10"/>
    </row>
  </sheetData>
  <autoFilter ref="B2:F2" xr:uid="{00000000-0009-0000-0000-00000B000000}">
    <sortState xmlns:xlrd2="http://schemas.microsoft.com/office/spreadsheetml/2017/richdata2" ref="B3:F34">
      <sortCondition ref="C2"/>
    </sortState>
  </autoFilter>
  <mergeCells count="1">
    <mergeCell ref="A1:G1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4"/>
  <sheetViews>
    <sheetView rightToLeft="1" zoomScaleNormal="100" workbookViewId="0">
      <selection activeCell="V7" sqref="V7"/>
    </sheetView>
  </sheetViews>
  <sheetFormatPr defaultColWidth="6" defaultRowHeight="16.5" x14ac:dyDescent="0.25"/>
  <cols>
    <col min="1" max="1" width="4.140625" style="1" bestFit="1" customWidth="1"/>
    <col min="2" max="2" width="12.7109375" style="1" bestFit="1" customWidth="1"/>
    <col min="3" max="3" width="7" style="1" bestFit="1" customWidth="1"/>
    <col min="4" max="4" width="6.140625" style="1" bestFit="1" customWidth="1"/>
    <col min="5" max="6" width="7" style="1" bestFit="1" customWidth="1"/>
    <col min="7" max="7" width="8.42578125" style="1" bestFit="1" customWidth="1"/>
    <col min="8" max="10" width="6.140625" style="1" bestFit="1" customWidth="1"/>
    <col min="11" max="11" width="8.28515625" style="1" customWidth="1"/>
    <col min="12" max="12" width="1.42578125" style="1" customWidth="1"/>
    <col min="13" max="13" width="4.140625" style="1" bestFit="1" customWidth="1"/>
    <col min="14" max="14" width="12.7109375" style="1" bestFit="1" customWidth="1"/>
    <col min="15" max="15" width="12.85546875" style="1" customWidth="1"/>
    <col min="16" max="16" width="1" style="1" customWidth="1"/>
    <col min="17" max="17" width="4.140625" style="1" bestFit="1" customWidth="1"/>
    <col min="18" max="18" width="12.7109375" style="1" bestFit="1" customWidth="1"/>
    <col min="19" max="19" width="12.28515625" style="1" bestFit="1" customWidth="1"/>
    <col min="20" max="16384" width="6" style="1"/>
  </cols>
  <sheetData>
    <row r="1" spans="1:19" ht="21" thickBot="1" x14ac:dyDescent="0.3">
      <c r="A1" s="192" t="s">
        <v>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</row>
    <row r="2" spans="1:19" s="2" customFormat="1" ht="17.25" customHeight="1" thickBot="1" x14ac:dyDescent="0.3">
      <c r="A2" s="34" t="s">
        <v>0</v>
      </c>
      <c r="B2" s="35" t="s">
        <v>62</v>
      </c>
      <c r="C2" s="36" t="s">
        <v>35</v>
      </c>
      <c r="D2" s="36" t="s">
        <v>36</v>
      </c>
      <c r="E2" s="36" t="s">
        <v>37</v>
      </c>
      <c r="F2" s="36" t="s">
        <v>38</v>
      </c>
      <c r="G2" s="37" t="s">
        <v>39</v>
      </c>
      <c r="H2" s="36" t="s">
        <v>40</v>
      </c>
      <c r="I2" s="36" t="s">
        <v>41</v>
      </c>
      <c r="J2" s="36" t="s">
        <v>42</v>
      </c>
      <c r="K2" s="37" t="s">
        <v>43</v>
      </c>
      <c r="M2" s="34" t="s">
        <v>0</v>
      </c>
      <c r="N2" s="35" t="s">
        <v>62</v>
      </c>
      <c r="O2" s="37" t="s">
        <v>44</v>
      </c>
      <c r="Q2" s="34" t="s">
        <v>0</v>
      </c>
      <c r="R2" s="35" t="s">
        <v>62</v>
      </c>
      <c r="S2" s="37" t="s">
        <v>45</v>
      </c>
    </row>
    <row r="3" spans="1:19" ht="16.350000000000001" customHeight="1" thickBot="1" x14ac:dyDescent="0.3">
      <c r="A3" s="51">
        <v>1</v>
      </c>
      <c r="B3" s="52" t="s">
        <v>7</v>
      </c>
      <c r="C3" s="89">
        <v>98900</v>
      </c>
      <c r="D3" s="38">
        <f>C3-E3</f>
        <v>16660</v>
      </c>
      <c r="E3" s="93">
        <v>82240</v>
      </c>
      <c r="F3" s="39">
        <v>41802</v>
      </c>
      <c r="G3" s="40">
        <v>50.829280155642024</v>
      </c>
      <c r="H3" s="41">
        <v>27006</v>
      </c>
      <c r="I3" s="41">
        <v>13432</v>
      </c>
      <c r="J3" s="39">
        <v>2401</v>
      </c>
      <c r="K3" s="42">
        <v>2.9195038910505837</v>
      </c>
      <c r="M3" s="53">
        <v>1</v>
      </c>
      <c r="N3" s="97" t="s">
        <v>7</v>
      </c>
      <c r="O3" s="63">
        <v>50.829280155642024</v>
      </c>
      <c r="Q3" s="53">
        <v>1</v>
      </c>
      <c r="R3" s="97" t="s">
        <v>7</v>
      </c>
      <c r="S3" s="61">
        <v>2.9195038910505837</v>
      </c>
    </row>
    <row r="4" spans="1:19" ht="16.350000000000001" customHeight="1" thickBot="1" x14ac:dyDescent="0.3">
      <c r="A4" s="53">
        <v>2</v>
      </c>
      <c r="B4" s="54" t="s">
        <v>13</v>
      </c>
      <c r="C4" s="90">
        <v>74859</v>
      </c>
      <c r="D4" s="38">
        <f t="shared" ref="D4:D34" si="0">C4-E4</f>
        <v>10231</v>
      </c>
      <c r="E4" s="94">
        <v>64628</v>
      </c>
      <c r="F4" s="43">
        <v>32295</v>
      </c>
      <c r="G4" s="44">
        <v>49.970600977904311</v>
      </c>
      <c r="H4" s="45">
        <v>20881</v>
      </c>
      <c r="I4" s="45">
        <v>11452</v>
      </c>
      <c r="J4" s="43">
        <v>2314</v>
      </c>
      <c r="K4" s="46">
        <v>3.5804914278640836</v>
      </c>
      <c r="M4" s="53">
        <v>2</v>
      </c>
      <c r="N4" s="54" t="s">
        <v>13</v>
      </c>
      <c r="O4" s="63">
        <v>49.970600977904311</v>
      </c>
      <c r="Q4" s="53">
        <v>2</v>
      </c>
      <c r="R4" s="54" t="s">
        <v>13</v>
      </c>
      <c r="S4" s="61">
        <v>3.5804914278640836</v>
      </c>
    </row>
    <row r="5" spans="1:19" ht="16.350000000000001" customHeight="1" thickBot="1" x14ac:dyDescent="0.3">
      <c r="A5" s="53">
        <v>3</v>
      </c>
      <c r="B5" s="55" t="s">
        <v>20</v>
      </c>
      <c r="C5" s="90">
        <v>36628</v>
      </c>
      <c r="D5" s="38">
        <f t="shared" si="0"/>
        <v>4218</v>
      </c>
      <c r="E5" s="94">
        <v>32410</v>
      </c>
      <c r="F5" s="43">
        <v>17588</v>
      </c>
      <c r="G5" s="44">
        <v>54.267201481024372</v>
      </c>
      <c r="H5" s="45">
        <v>9948</v>
      </c>
      <c r="I5" s="45">
        <v>4874</v>
      </c>
      <c r="J5" s="43">
        <v>1939</v>
      </c>
      <c r="K5" s="46">
        <v>5.9827213822894167</v>
      </c>
      <c r="M5" s="53">
        <v>3</v>
      </c>
      <c r="N5" s="145" t="s">
        <v>20</v>
      </c>
      <c r="O5" s="116">
        <v>54.267201481024372</v>
      </c>
      <c r="Q5" s="53">
        <v>3</v>
      </c>
      <c r="R5" s="145" t="s">
        <v>20</v>
      </c>
      <c r="S5" s="115">
        <v>5.9827213822894167</v>
      </c>
    </row>
    <row r="6" spans="1:19" ht="16.350000000000001" customHeight="1" thickBot="1" x14ac:dyDescent="0.3">
      <c r="A6" s="53">
        <v>4</v>
      </c>
      <c r="B6" s="54" t="s">
        <v>22</v>
      </c>
      <c r="C6" s="90">
        <v>161992</v>
      </c>
      <c r="D6" s="38">
        <f t="shared" si="0"/>
        <v>27053</v>
      </c>
      <c r="E6" s="94">
        <v>134939</v>
      </c>
      <c r="F6" s="43">
        <v>73072</v>
      </c>
      <c r="G6" s="44">
        <v>54.151876032874114</v>
      </c>
      <c r="H6" s="45">
        <v>40046</v>
      </c>
      <c r="I6" s="45">
        <v>21821</v>
      </c>
      <c r="J6" s="43">
        <v>6212</v>
      </c>
      <c r="K6" s="46">
        <v>4.6035616093197671</v>
      </c>
      <c r="M6" s="53">
        <v>4</v>
      </c>
      <c r="N6" s="97" t="s">
        <v>22</v>
      </c>
      <c r="O6" s="63">
        <v>54.151876032874114</v>
      </c>
      <c r="Q6" s="53">
        <v>4</v>
      </c>
      <c r="R6" s="97" t="s">
        <v>22</v>
      </c>
      <c r="S6" s="61">
        <v>4.6035616093197671</v>
      </c>
    </row>
    <row r="7" spans="1:19" ht="16.350000000000001" customHeight="1" thickBot="1" x14ac:dyDescent="0.3">
      <c r="A7" s="53">
        <v>5</v>
      </c>
      <c r="B7" s="54" t="s">
        <v>5</v>
      </c>
      <c r="C7" s="90">
        <v>63218</v>
      </c>
      <c r="D7" s="38">
        <f t="shared" si="0"/>
        <v>8846</v>
      </c>
      <c r="E7" s="94">
        <v>54372</v>
      </c>
      <c r="F7" s="43">
        <v>26238</v>
      </c>
      <c r="G7" s="44">
        <v>48.256455528580886</v>
      </c>
      <c r="H7" s="45">
        <v>16871</v>
      </c>
      <c r="I7" s="45">
        <v>11263</v>
      </c>
      <c r="J7" s="43">
        <v>2860</v>
      </c>
      <c r="K7" s="46">
        <v>5.2600603251673652</v>
      </c>
      <c r="M7" s="53">
        <v>5</v>
      </c>
      <c r="N7" s="97" t="s">
        <v>5</v>
      </c>
      <c r="O7" s="63">
        <v>48.256455528580886</v>
      </c>
      <c r="Q7" s="53">
        <v>5</v>
      </c>
      <c r="R7" s="97" t="s">
        <v>5</v>
      </c>
      <c r="S7" s="61">
        <v>5.2600603251673652</v>
      </c>
    </row>
    <row r="8" spans="1:19" ht="16.350000000000001" customHeight="1" thickBot="1" x14ac:dyDescent="0.3">
      <c r="A8" s="53">
        <v>6</v>
      </c>
      <c r="B8" s="54" t="s">
        <v>3</v>
      </c>
      <c r="C8" s="90">
        <v>17099</v>
      </c>
      <c r="D8" s="38">
        <f t="shared" si="0"/>
        <v>2545</v>
      </c>
      <c r="E8" s="94">
        <v>14554</v>
      </c>
      <c r="F8" s="43">
        <v>7033</v>
      </c>
      <c r="G8" s="44">
        <v>48.323484952590356</v>
      </c>
      <c r="H8" s="45">
        <v>4828</v>
      </c>
      <c r="I8" s="45">
        <v>2693</v>
      </c>
      <c r="J8" s="43">
        <v>1042</v>
      </c>
      <c r="K8" s="46">
        <v>7.1595437680362783</v>
      </c>
      <c r="M8" s="53">
        <v>6</v>
      </c>
      <c r="N8" s="97" t="s">
        <v>3</v>
      </c>
      <c r="O8" s="63">
        <v>48.323484952590356</v>
      </c>
      <c r="Q8" s="53">
        <v>6</v>
      </c>
      <c r="R8" s="97" t="s">
        <v>3</v>
      </c>
      <c r="S8" s="61">
        <v>7.1595437680362783</v>
      </c>
    </row>
    <row r="9" spans="1:19" ht="16.350000000000001" customHeight="1" thickBot="1" x14ac:dyDescent="0.3">
      <c r="A9" s="53">
        <v>7</v>
      </c>
      <c r="B9" s="54" t="s">
        <v>2</v>
      </c>
      <c r="C9" s="90">
        <v>38006</v>
      </c>
      <c r="D9" s="38">
        <f t="shared" si="0"/>
        <v>6886</v>
      </c>
      <c r="E9" s="94">
        <v>31120</v>
      </c>
      <c r="F9" s="43">
        <v>16255</v>
      </c>
      <c r="G9" s="44">
        <v>52.233290488431876</v>
      </c>
      <c r="H9" s="45">
        <v>9333</v>
      </c>
      <c r="I9" s="45">
        <v>5532</v>
      </c>
      <c r="J9" s="43">
        <v>1689</v>
      </c>
      <c r="K9" s="46">
        <v>5.4273778920308482</v>
      </c>
      <c r="M9" s="53">
        <v>7</v>
      </c>
      <c r="N9" s="97" t="s">
        <v>2</v>
      </c>
      <c r="O9" s="63">
        <v>52.233290488431876</v>
      </c>
      <c r="Q9" s="53">
        <v>7</v>
      </c>
      <c r="R9" s="97" t="s">
        <v>2</v>
      </c>
      <c r="S9" s="61">
        <v>5.4273778920308482</v>
      </c>
    </row>
    <row r="10" spans="1:19" ht="16.350000000000001" customHeight="1" thickBot="1" x14ac:dyDescent="0.3">
      <c r="A10" s="53">
        <v>8</v>
      </c>
      <c r="B10" s="54" t="s">
        <v>18</v>
      </c>
      <c r="C10" s="90">
        <v>368237</v>
      </c>
      <c r="D10" s="38">
        <f t="shared" si="0"/>
        <v>50626</v>
      </c>
      <c r="E10" s="94">
        <v>317611</v>
      </c>
      <c r="F10" s="43">
        <v>168047</v>
      </c>
      <c r="G10" s="44">
        <v>52.909691414969885</v>
      </c>
      <c r="H10" s="45">
        <v>103222</v>
      </c>
      <c r="I10" s="45">
        <v>46342</v>
      </c>
      <c r="J10" s="43">
        <v>11420</v>
      </c>
      <c r="K10" s="46">
        <v>3.5955933516156557</v>
      </c>
      <c r="M10" s="53">
        <v>8</v>
      </c>
      <c r="N10" s="97" t="s">
        <v>18</v>
      </c>
      <c r="O10" s="63">
        <v>52.909691414969885</v>
      </c>
      <c r="Q10" s="53">
        <v>8</v>
      </c>
      <c r="R10" s="97" t="s">
        <v>18</v>
      </c>
      <c r="S10" s="61">
        <v>3.5955933516156557</v>
      </c>
    </row>
    <row r="11" spans="1:19" ht="16.350000000000001" customHeight="1" thickBot="1" x14ac:dyDescent="0.3">
      <c r="A11" s="53">
        <v>9</v>
      </c>
      <c r="B11" s="133" t="s">
        <v>15</v>
      </c>
      <c r="C11" s="90">
        <v>25878</v>
      </c>
      <c r="D11" s="38">
        <f t="shared" si="0"/>
        <v>3862</v>
      </c>
      <c r="E11" s="94">
        <v>22016</v>
      </c>
      <c r="F11" s="43">
        <v>10198</v>
      </c>
      <c r="G11" s="44">
        <v>46.320857558139537</v>
      </c>
      <c r="H11" s="45">
        <v>8323</v>
      </c>
      <c r="I11" s="45">
        <v>3495</v>
      </c>
      <c r="J11" s="43">
        <v>846</v>
      </c>
      <c r="K11" s="46">
        <v>3.84265988372093</v>
      </c>
      <c r="M11" s="53">
        <v>9</v>
      </c>
      <c r="N11" s="134" t="s">
        <v>15</v>
      </c>
      <c r="O11" s="63">
        <v>46.320857558139537</v>
      </c>
      <c r="Q11" s="53">
        <v>9</v>
      </c>
      <c r="R11" s="134" t="s">
        <v>15</v>
      </c>
      <c r="S11" s="61">
        <v>3.84265988372093</v>
      </c>
    </row>
    <row r="12" spans="1:19" ht="16.350000000000001" customHeight="1" thickBot="1" x14ac:dyDescent="0.3">
      <c r="A12" s="53">
        <v>10</v>
      </c>
      <c r="B12" s="54" t="s">
        <v>6</v>
      </c>
      <c r="C12" s="90">
        <v>23201</v>
      </c>
      <c r="D12" s="38">
        <f t="shared" si="0"/>
        <v>5272</v>
      </c>
      <c r="E12" s="94">
        <v>17929</v>
      </c>
      <c r="F12" s="43">
        <v>10103</v>
      </c>
      <c r="G12" s="44">
        <v>56.350047409225276</v>
      </c>
      <c r="H12" s="45">
        <v>4891</v>
      </c>
      <c r="I12" s="45">
        <v>2935</v>
      </c>
      <c r="J12" s="43">
        <v>1163</v>
      </c>
      <c r="K12" s="46">
        <v>6.48669752914273</v>
      </c>
      <c r="M12" s="53">
        <v>10</v>
      </c>
      <c r="N12" s="97" t="s">
        <v>6</v>
      </c>
      <c r="O12" s="63">
        <v>56.350047409225276</v>
      </c>
      <c r="Q12" s="53">
        <v>10</v>
      </c>
      <c r="R12" s="97" t="s">
        <v>6</v>
      </c>
      <c r="S12" s="61">
        <v>6.48669752914273</v>
      </c>
    </row>
    <row r="13" spans="1:19" ht="16.350000000000001" customHeight="1" thickBot="1" x14ac:dyDescent="0.3">
      <c r="A13" s="53">
        <v>11</v>
      </c>
      <c r="B13" s="54" t="s">
        <v>21</v>
      </c>
      <c r="C13" s="90">
        <v>183966</v>
      </c>
      <c r="D13" s="38">
        <f t="shared" si="0"/>
        <v>35296</v>
      </c>
      <c r="E13" s="94">
        <v>148670</v>
      </c>
      <c r="F13" s="43">
        <v>78891</v>
      </c>
      <c r="G13" s="44">
        <v>53.064505280150669</v>
      </c>
      <c r="H13" s="45">
        <v>40428</v>
      </c>
      <c r="I13" s="45">
        <v>29351</v>
      </c>
      <c r="J13" s="43">
        <v>9347</v>
      </c>
      <c r="K13" s="46">
        <v>6.2870787650501105</v>
      </c>
      <c r="M13" s="53">
        <v>11</v>
      </c>
      <c r="N13" s="97" t="s">
        <v>21</v>
      </c>
      <c r="O13" s="63">
        <v>53.064505280150669</v>
      </c>
      <c r="Q13" s="53">
        <v>11</v>
      </c>
      <c r="R13" s="97" t="s">
        <v>21</v>
      </c>
      <c r="S13" s="61">
        <v>6.2870787650501105</v>
      </c>
    </row>
    <row r="14" spans="1:19" ht="16.350000000000001" customHeight="1" thickBot="1" x14ac:dyDescent="0.3">
      <c r="A14" s="53">
        <v>12</v>
      </c>
      <c r="B14" s="54" t="s">
        <v>31</v>
      </c>
      <c r="C14" s="90">
        <v>30176</v>
      </c>
      <c r="D14" s="38">
        <f t="shared" si="0"/>
        <v>4640</v>
      </c>
      <c r="E14" s="94">
        <v>25536</v>
      </c>
      <c r="F14" s="43">
        <v>14805</v>
      </c>
      <c r="G14" s="44">
        <v>57.976973684210527</v>
      </c>
      <c r="H14" s="45">
        <v>6224</v>
      </c>
      <c r="I14" s="45">
        <v>4507</v>
      </c>
      <c r="J14" s="43">
        <v>2151</v>
      </c>
      <c r="K14" s="46">
        <v>8.4234022556390986</v>
      </c>
      <c r="M14" s="53">
        <v>12</v>
      </c>
      <c r="N14" s="97" t="s">
        <v>31</v>
      </c>
      <c r="O14" s="63">
        <v>57.976973684210527</v>
      </c>
      <c r="Q14" s="53">
        <v>12</v>
      </c>
      <c r="R14" s="97" t="s">
        <v>31</v>
      </c>
      <c r="S14" s="61">
        <v>8.4234022556390986</v>
      </c>
    </row>
    <row r="15" spans="1:19" ht="16.350000000000001" customHeight="1" thickBot="1" x14ac:dyDescent="0.3">
      <c r="A15" s="53">
        <v>13</v>
      </c>
      <c r="B15" s="54" t="s">
        <v>16</v>
      </c>
      <c r="C15" s="90">
        <v>121223</v>
      </c>
      <c r="D15" s="38">
        <f t="shared" si="0"/>
        <v>17789</v>
      </c>
      <c r="E15" s="94">
        <v>103434</v>
      </c>
      <c r="F15" s="43">
        <v>57308</v>
      </c>
      <c r="G15" s="44">
        <v>55.405379275673376</v>
      </c>
      <c r="H15" s="45">
        <v>31827</v>
      </c>
      <c r="I15" s="45">
        <v>14299</v>
      </c>
      <c r="J15" s="43">
        <v>2461</v>
      </c>
      <c r="K15" s="46">
        <v>2.379295009377961</v>
      </c>
      <c r="M15" s="53">
        <v>13</v>
      </c>
      <c r="N15" s="97" t="s">
        <v>16</v>
      </c>
      <c r="O15" s="63">
        <v>55.405379275673376</v>
      </c>
      <c r="Q15" s="53">
        <v>13</v>
      </c>
      <c r="R15" s="97" t="s">
        <v>16</v>
      </c>
      <c r="S15" s="61">
        <v>2.379295009377961</v>
      </c>
    </row>
    <row r="16" spans="1:19" ht="16.350000000000001" customHeight="1" thickBot="1" x14ac:dyDescent="0.3">
      <c r="A16" s="53">
        <v>14</v>
      </c>
      <c r="B16" s="54" t="s">
        <v>4</v>
      </c>
      <c r="C16" s="90">
        <v>29659</v>
      </c>
      <c r="D16" s="38">
        <f t="shared" si="0"/>
        <v>5148</v>
      </c>
      <c r="E16" s="94">
        <v>24511</v>
      </c>
      <c r="F16" s="43">
        <v>12361</v>
      </c>
      <c r="G16" s="44">
        <v>50.430418995553019</v>
      </c>
      <c r="H16" s="45">
        <v>8083</v>
      </c>
      <c r="I16" s="45">
        <v>4067</v>
      </c>
      <c r="J16" s="43">
        <v>1645</v>
      </c>
      <c r="K16" s="46">
        <v>6.7112724899024929</v>
      </c>
      <c r="M16" s="53">
        <v>14</v>
      </c>
      <c r="N16" s="97" t="s">
        <v>4</v>
      </c>
      <c r="O16" s="63">
        <v>50.430418995553019</v>
      </c>
      <c r="Q16" s="53">
        <v>14</v>
      </c>
      <c r="R16" s="97" t="s">
        <v>4</v>
      </c>
      <c r="S16" s="61">
        <v>6.7112724899024929</v>
      </c>
    </row>
    <row r="17" spans="1:19" ht="16.350000000000001" customHeight="1" thickBot="1" x14ac:dyDescent="0.3">
      <c r="A17" s="53">
        <v>15</v>
      </c>
      <c r="B17" s="54" t="s">
        <v>17</v>
      </c>
      <c r="C17" s="90">
        <v>32181</v>
      </c>
      <c r="D17" s="38">
        <f t="shared" si="0"/>
        <v>4438</v>
      </c>
      <c r="E17" s="94">
        <v>27743</v>
      </c>
      <c r="F17" s="43">
        <v>19227</v>
      </c>
      <c r="G17" s="44">
        <v>69.303968568647946</v>
      </c>
      <c r="H17" s="45">
        <v>5710</v>
      </c>
      <c r="I17" s="45">
        <v>2806</v>
      </c>
      <c r="J17" s="43">
        <v>1908</v>
      </c>
      <c r="K17" s="46">
        <v>6.8774105179684968</v>
      </c>
      <c r="M17" s="53">
        <v>15</v>
      </c>
      <c r="N17" s="97" t="s">
        <v>17</v>
      </c>
      <c r="O17" s="63">
        <v>69.303968568647946</v>
      </c>
      <c r="Q17" s="53">
        <v>15</v>
      </c>
      <c r="R17" s="97" t="s">
        <v>17</v>
      </c>
      <c r="S17" s="61">
        <v>6.8774105179684968</v>
      </c>
    </row>
    <row r="18" spans="1:19" ht="16.350000000000001" customHeight="1" thickBot="1" x14ac:dyDescent="0.3">
      <c r="A18" s="53">
        <v>16</v>
      </c>
      <c r="B18" s="133" t="s">
        <v>26</v>
      </c>
      <c r="C18" s="90">
        <v>73049</v>
      </c>
      <c r="D18" s="38">
        <f t="shared" si="0"/>
        <v>16310</v>
      </c>
      <c r="E18" s="94">
        <v>56739</v>
      </c>
      <c r="F18" s="43">
        <v>30366</v>
      </c>
      <c r="G18" s="44">
        <v>53.518743721249933</v>
      </c>
      <c r="H18" s="45">
        <v>15743</v>
      </c>
      <c r="I18" s="45">
        <v>10630</v>
      </c>
      <c r="J18" s="43">
        <v>3904</v>
      </c>
      <c r="K18" s="46">
        <v>6.8806288443574966</v>
      </c>
      <c r="M18" s="53">
        <v>16</v>
      </c>
      <c r="N18" s="134" t="s">
        <v>26</v>
      </c>
      <c r="O18" s="63">
        <v>53.518743721249933</v>
      </c>
      <c r="Q18" s="53">
        <v>16</v>
      </c>
      <c r="R18" s="134" t="s">
        <v>26</v>
      </c>
      <c r="S18" s="61">
        <v>6.8806288443574966</v>
      </c>
    </row>
    <row r="19" spans="1:19" ht="16.350000000000001" customHeight="1" thickBot="1" x14ac:dyDescent="0.3">
      <c r="A19" s="53">
        <v>17</v>
      </c>
      <c r="B19" s="54" t="s">
        <v>28</v>
      </c>
      <c r="C19" s="90">
        <v>195589</v>
      </c>
      <c r="D19" s="38">
        <f t="shared" si="0"/>
        <v>44038</v>
      </c>
      <c r="E19" s="94">
        <v>151551</v>
      </c>
      <c r="F19" s="43">
        <v>85681</v>
      </c>
      <c r="G19" s="44">
        <v>56.536083562629081</v>
      </c>
      <c r="H19" s="45">
        <v>45086</v>
      </c>
      <c r="I19" s="45">
        <v>20784</v>
      </c>
      <c r="J19" s="43">
        <v>10222</v>
      </c>
      <c r="K19" s="46">
        <v>6.7449241509458862</v>
      </c>
      <c r="M19" s="53">
        <v>17</v>
      </c>
      <c r="N19" s="97" t="s">
        <v>28</v>
      </c>
      <c r="O19" s="63">
        <v>56.536083562629081</v>
      </c>
      <c r="Q19" s="53">
        <v>17</v>
      </c>
      <c r="R19" s="97" t="s">
        <v>28</v>
      </c>
      <c r="S19" s="61">
        <v>6.7449241509458862</v>
      </c>
    </row>
    <row r="20" spans="1:19" ht="16.350000000000001" customHeight="1" thickBot="1" x14ac:dyDescent="0.3">
      <c r="A20" s="53">
        <v>18</v>
      </c>
      <c r="B20" s="54" t="s">
        <v>19</v>
      </c>
      <c r="C20" s="90">
        <v>42126</v>
      </c>
      <c r="D20" s="38">
        <f t="shared" si="0"/>
        <v>9354</v>
      </c>
      <c r="E20" s="94">
        <v>32772</v>
      </c>
      <c r="F20" s="43">
        <v>19322</v>
      </c>
      <c r="G20" s="44">
        <v>58.958867325765901</v>
      </c>
      <c r="H20" s="45">
        <v>9137</v>
      </c>
      <c r="I20" s="45">
        <v>4313</v>
      </c>
      <c r="J20" s="43">
        <v>2492</v>
      </c>
      <c r="K20" s="46">
        <v>7.6040522397168315</v>
      </c>
      <c r="M20" s="53">
        <v>18</v>
      </c>
      <c r="N20" s="97" t="s">
        <v>19</v>
      </c>
      <c r="O20" s="63">
        <v>58.958867325765901</v>
      </c>
      <c r="Q20" s="53">
        <v>18</v>
      </c>
      <c r="R20" s="97" t="s">
        <v>19</v>
      </c>
      <c r="S20" s="61">
        <v>7.6040522397168315</v>
      </c>
    </row>
    <row r="21" spans="1:19" ht="16.350000000000001" customHeight="1" thickBot="1" x14ac:dyDescent="0.3">
      <c r="A21" s="53">
        <v>19</v>
      </c>
      <c r="B21" s="54" t="s">
        <v>24</v>
      </c>
      <c r="C21" s="90">
        <v>42112</v>
      </c>
      <c r="D21" s="38">
        <f t="shared" si="0"/>
        <v>6609</v>
      </c>
      <c r="E21" s="94">
        <v>35503</v>
      </c>
      <c r="F21" s="43">
        <v>23773</v>
      </c>
      <c r="G21" s="44">
        <v>66.960538546038364</v>
      </c>
      <c r="H21" s="45">
        <v>8682</v>
      </c>
      <c r="I21" s="45">
        <v>3048</v>
      </c>
      <c r="J21" s="43">
        <v>1191</v>
      </c>
      <c r="K21" s="46">
        <v>3.3546460862462326</v>
      </c>
      <c r="M21" s="53">
        <v>19</v>
      </c>
      <c r="N21" s="97" t="s">
        <v>24</v>
      </c>
      <c r="O21" s="63">
        <v>66.960538546038364</v>
      </c>
      <c r="Q21" s="53">
        <v>19</v>
      </c>
      <c r="R21" s="97" t="s">
        <v>24</v>
      </c>
      <c r="S21" s="61">
        <v>3.3546460862462326</v>
      </c>
    </row>
    <row r="22" spans="1:19" ht="16.350000000000001" customHeight="1" thickBot="1" x14ac:dyDescent="0.3">
      <c r="A22" s="53">
        <v>20</v>
      </c>
      <c r="B22" s="54" t="s">
        <v>32</v>
      </c>
      <c r="C22" s="90">
        <v>33342</v>
      </c>
      <c r="D22" s="38">
        <f t="shared" si="0"/>
        <v>4538</v>
      </c>
      <c r="E22" s="94">
        <v>28804</v>
      </c>
      <c r="F22" s="43">
        <v>13993</v>
      </c>
      <c r="G22" s="44">
        <v>48.580058325232606</v>
      </c>
      <c r="H22" s="45">
        <v>9107</v>
      </c>
      <c r="I22" s="45">
        <v>5704</v>
      </c>
      <c r="J22" s="43">
        <v>1630</v>
      </c>
      <c r="K22" s="46">
        <v>5.6589362588529371</v>
      </c>
      <c r="M22" s="53">
        <v>20</v>
      </c>
      <c r="N22" s="97" t="s">
        <v>32</v>
      </c>
      <c r="O22" s="63">
        <v>48.580058325232606</v>
      </c>
      <c r="Q22" s="53">
        <v>20</v>
      </c>
      <c r="R22" s="97" t="s">
        <v>32</v>
      </c>
      <c r="S22" s="61">
        <v>5.6589362588529371</v>
      </c>
    </row>
    <row r="23" spans="1:19" ht="16.350000000000001" customHeight="1" thickBot="1" x14ac:dyDescent="0.3">
      <c r="A23" s="53">
        <v>21</v>
      </c>
      <c r="B23" s="54" t="s">
        <v>27</v>
      </c>
      <c r="C23" s="90">
        <v>85549</v>
      </c>
      <c r="D23" s="38">
        <f t="shared" si="0"/>
        <v>16599</v>
      </c>
      <c r="E23" s="94">
        <v>68950</v>
      </c>
      <c r="F23" s="43">
        <v>41235</v>
      </c>
      <c r="G23" s="44">
        <v>59.804205946337923</v>
      </c>
      <c r="H23" s="45">
        <v>19272</v>
      </c>
      <c r="I23" s="45">
        <v>8443</v>
      </c>
      <c r="J23" s="43">
        <v>3755</v>
      </c>
      <c r="K23" s="46">
        <v>5.4459753444525019</v>
      </c>
      <c r="M23" s="53">
        <v>21</v>
      </c>
      <c r="N23" s="97" t="s">
        <v>27</v>
      </c>
      <c r="O23" s="63">
        <v>59.804205946337923</v>
      </c>
      <c r="Q23" s="53">
        <v>21</v>
      </c>
      <c r="R23" s="97" t="s">
        <v>27</v>
      </c>
      <c r="S23" s="61">
        <v>5.4459753444525019</v>
      </c>
    </row>
    <row r="24" spans="1:19" ht="16.350000000000001" customHeight="1" thickBot="1" x14ac:dyDescent="0.3">
      <c r="A24" s="53">
        <v>22</v>
      </c>
      <c r="B24" s="55" t="s">
        <v>25</v>
      </c>
      <c r="C24" s="90">
        <v>59677</v>
      </c>
      <c r="D24" s="38">
        <f t="shared" si="0"/>
        <v>11018</v>
      </c>
      <c r="E24" s="94">
        <v>48659</v>
      </c>
      <c r="F24" s="43">
        <v>23277</v>
      </c>
      <c r="G24" s="44">
        <v>47.836988018660477</v>
      </c>
      <c r="H24" s="45">
        <v>15973</v>
      </c>
      <c r="I24" s="45">
        <v>9409</v>
      </c>
      <c r="J24" s="43">
        <v>3597</v>
      </c>
      <c r="K24" s="46">
        <v>7.3922604245874348</v>
      </c>
      <c r="M24" s="53">
        <v>22</v>
      </c>
      <c r="N24" s="98" t="s">
        <v>25</v>
      </c>
      <c r="O24" s="63">
        <v>47.836988018660477</v>
      </c>
      <c r="Q24" s="53">
        <v>22</v>
      </c>
      <c r="R24" s="98" t="s">
        <v>25</v>
      </c>
      <c r="S24" s="61">
        <v>7.3922604245874348</v>
      </c>
    </row>
    <row r="25" spans="1:19" ht="16.350000000000001" customHeight="1" thickBot="1" x14ac:dyDescent="0.3">
      <c r="A25" s="53">
        <v>23</v>
      </c>
      <c r="B25" s="133" t="s">
        <v>23</v>
      </c>
      <c r="C25" s="90">
        <v>26797</v>
      </c>
      <c r="D25" s="38">
        <f t="shared" si="0"/>
        <v>3133</v>
      </c>
      <c r="E25" s="94">
        <v>23664</v>
      </c>
      <c r="F25" s="43">
        <v>14526</v>
      </c>
      <c r="G25" s="44">
        <v>61.384381338742394</v>
      </c>
      <c r="H25" s="45">
        <v>5681</v>
      </c>
      <c r="I25" s="45">
        <v>3457</v>
      </c>
      <c r="J25" s="43">
        <v>1118</v>
      </c>
      <c r="K25" s="46">
        <v>4.7244759972954702</v>
      </c>
      <c r="M25" s="53">
        <v>23</v>
      </c>
      <c r="N25" s="134" t="s">
        <v>23</v>
      </c>
      <c r="O25" s="63">
        <v>61.384381338742394</v>
      </c>
      <c r="Q25" s="53">
        <v>23</v>
      </c>
      <c r="R25" s="134" t="s">
        <v>23</v>
      </c>
      <c r="S25" s="61">
        <v>4.7244759972954702</v>
      </c>
    </row>
    <row r="26" spans="1:19" ht="16.350000000000001" customHeight="1" thickBot="1" x14ac:dyDescent="0.3">
      <c r="A26" s="53">
        <v>24</v>
      </c>
      <c r="B26" s="54" t="s">
        <v>10</v>
      </c>
      <c r="C26" s="90">
        <v>65786</v>
      </c>
      <c r="D26" s="38">
        <f t="shared" si="0"/>
        <v>7062</v>
      </c>
      <c r="E26" s="94">
        <v>58724</v>
      </c>
      <c r="F26" s="43">
        <v>39161</v>
      </c>
      <c r="G26" s="44">
        <v>66.686533614876367</v>
      </c>
      <c r="H26" s="45">
        <v>12823</v>
      </c>
      <c r="I26" s="45">
        <v>6740</v>
      </c>
      <c r="J26" s="43">
        <v>3713</v>
      </c>
      <c r="K26" s="46">
        <v>6.3227981745112727</v>
      </c>
      <c r="M26" s="53">
        <v>24</v>
      </c>
      <c r="N26" s="97" t="s">
        <v>10</v>
      </c>
      <c r="O26" s="63">
        <v>66.686533614876367</v>
      </c>
      <c r="Q26" s="53">
        <v>24</v>
      </c>
      <c r="R26" s="97" t="s">
        <v>10</v>
      </c>
      <c r="S26" s="61">
        <v>6.3227981745112727</v>
      </c>
    </row>
    <row r="27" spans="1:19" ht="16.350000000000001" customHeight="1" thickBot="1" x14ac:dyDescent="0.3">
      <c r="A27" s="53">
        <v>25</v>
      </c>
      <c r="B27" s="54" t="s">
        <v>14</v>
      </c>
      <c r="C27" s="90">
        <v>86227</v>
      </c>
      <c r="D27" s="38">
        <f t="shared" si="0"/>
        <v>8275</v>
      </c>
      <c r="E27" s="94">
        <v>77952</v>
      </c>
      <c r="F27" s="43">
        <v>44793</v>
      </c>
      <c r="G27" s="44">
        <v>57.462284482758619</v>
      </c>
      <c r="H27" s="45">
        <v>22647</v>
      </c>
      <c r="I27" s="45">
        <v>10512</v>
      </c>
      <c r="J27" s="43">
        <v>3206</v>
      </c>
      <c r="K27" s="46">
        <v>4.1127873563218387</v>
      </c>
      <c r="M27" s="53">
        <v>25</v>
      </c>
      <c r="N27" s="97" t="s">
        <v>14</v>
      </c>
      <c r="O27" s="63">
        <v>57.462284482758619</v>
      </c>
      <c r="Q27" s="53">
        <v>25</v>
      </c>
      <c r="R27" s="97" t="s">
        <v>14</v>
      </c>
      <c r="S27" s="61">
        <v>4.1127873563218387</v>
      </c>
    </row>
    <row r="28" spans="1:19" ht="16.350000000000001" customHeight="1" thickBot="1" x14ac:dyDescent="0.3">
      <c r="A28" s="53">
        <v>26</v>
      </c>
      <c r="B28" s="54" t="s">
        <v>29</v>
      </c>
      <c r="C28" s="90">
        <v>62864</v>
      </c>
      <c r="D28" s="38">
        <f t="shared" si="0"/>
        <v>8833</v>
      </c>
      <c r="E28" s="94">
        <v>54031</v>
      </c>
      <c r="F28" s="43">
        <v>30417</v>
      </c>
      <c r="G28" s="44">
        <v>56.295460013695845</v>
      </c>
      <c r="H28" s="45">
        <v>13770</v>
      </c>
      <c r="I28" s="45">
        <v>9844</v>
      </c>
      <c r="J28" s="43">
        <v>4750</v>
      </c>
      <c r="K28" s="46">
        <v>8.7912494678980586</v>
      </c>
      <c r="M28" s="53">
        <v>26</v>
      </c>
      <c r="N28" s="99" t="s">
        <v>29</v>
      </c>
      <c r="O28" s="63">
        <v>56.295460013695845</v>
      </c>
      <c r="Q28" s="53">
        <v>26</v>
      </c>
      <c r="R28" s="97" t="s">
        <v>29</v>
      </c>
      <c r="S28" s="61">
        <v>8.7912494678980586</v>
      </c>
    </row>
    <row r="29" spans="1:19" ht="16.350000000000001" customHeight="1" thickBot="1" x14ac:dyDescent="0.3">
      <c r="A29" s="53">
        <v>27</v>
      </c>
      <c r="B29" s="54" t="s">
        <v>9</v>
      </c>
      <c r="C29" s="90">
        <v>131439</v>
      </c>
      <c r="D29" s="38">
        <f t="shared" si="0"/>
        <v>18992</v>
      </c>
      <c r="E29" s="94">
        <v>112447</v>
      </c>
      <c r="F29" s="43">
        <v>66467</v>
      </c>
      <c r="G29" s="44">
        <v>59.109624978878941</v>
      </c>
      <c r="H29" s="45">
        <v>31685</v>
      </c>
      <c r="I29" s="45">
        <v>14295</v>
      </c>
      <c r="J29" s="43">
        <v>3579</v>
      </c>
      <c r="K29" s="46">
        <v>3.182832801230802</v>
      </c>
      <c r="M29" s="53">
        <v>27</v>
      </c>
      <c r="N29" s="99" t="s">
        <v>9</v>
      </c>
      <c r="O29" s="100">
        <v>59.109624978878941</v>
      </c>
      <c r="Q29" s="53">
        <v>27</v>
      </c>
      <c r="R29" s="99" t="s">
        <v>9</v>
      </c>
      <c r="S29" s="62">
        <v>3.182832801230802</v>
      </c>
    </row>
    <row r="30" spans="1:19" ht="16.350000000000001" customHeight="1" thickBot="1" x14ac:dyDescent="0.3">
      <c r="A30" s="53">
        <v>28</v>
      </c>
      <c r="B30" s="54" t="s">
        <v>30</v>
      </c>
      <c r="C30" s="90">
        <v>42534</v>
      </c>
      <c r="D30" s="38">
        <f t="shared" si="0"/>
        <v>7040</v>
      </c>
      <c r="E30" s="94">
        <v>35494</v>
      </c>
      <c r="F30" s="43">
        <v>19319</v>
      </c>
      <c r="G30" s="44">
        <v>54.428917563531861</v>
      </c>
      <c r="H30" s="45">
        <v>10372</v>
      </c>
      <c r="I30" s="45">
        <v>5803</v>
      </c>
      <c r="J30" s="43">
        <v>2267</v>
      </c>
      <c r="K30" s="46">
        <v>6.3869949850678989</v>
      </c>
      <c r="M30" s="53">
        <v>28</v>
      </c>
      <c r="N30" s="101" t="s">
        <v>30</v>
      </c>
      <c r="O30" s="100">
        <v>54.428917563531861</v>
      </c>
      <c r="Q30" s="53">
        <v>28</v>
      </c>
      <c r="R30" s="101" t="s">
        <v>30</v>
      </c>
      <c r="S30" s="62">
        <v>6.3869949850678989</v>
      </c>
    </row>
    <row r="31" spans="1:19" ht="16.350000000000001" customHeight="1" thickBot="1" x14ac:dyDescent="0.3">
      <c r="A31" s="53">
        <v>29</v>
      </c>
      <c r="B31" s="54" t="s">
        <v>11</v>
      </c>
      <c r="C31" s="90">
        <v>52922</v>
      </c>
      <c r="D31" s="38">
        <f t="shared" si="0"/>
        <v>6286</v>
      </c>
      <c r="E31" s="94">
        <v>46636</v>
      </c>
      <c r="F31" s="43">
        <v>25021</v>
      </c>
      <c r="G31" s="44">
        <v>53.651685393258425</v>
      </c>
      <c r="H31" s="45">
        <v>13177</v>
      </c>
      <c r="I31" s="45">
        <v>8438</v>
      </c>
      <c r="J31" s="43">
        <v>2302</v>
      </c>
      <c r="K31" s="46">
        <v>4.9361008662835575</v>
      </c>
      <c r="M31" s="53">
        <v>29</v>
      </c>
      <c r="N31" s="101" t="s">
        <v>11</v>
      </c>
      <c r="O31" s="100">
        <v>53.651685393258425</v>
      </c>
      <c r="Q31" s="53">
        <v>29</v>
      </c>
      <c r="R31" s="101" t="s">
        <v>11</v>
      </c>
      <c r="S31" s="62">
        <v>4.9361008662835575</v>
      </c>
    </row>
    <row r="32" spans="1:19" ht="16.350000000000001" customHeight="1" thickBot="1" x14ac:dyDescent="0.3">
      <c r="A32" s="53">
        <v>30</v>
      </c>
      <c r="B32" s="55" t="s">
        <v>8</v>
      </c>
      <c r="C32" s="90">
        <v>42403</v>
      </c>
      <c r="D32" s="38">
        <f t="shared" si="0"/>
        <v>6457</v>
      </c>
      <c r="E32" s="94">
        <v>35946</v>
      </c>
      <c r="F32" s="43">
        <v>18664</v>
      </c>
      <c r="G32" s="44">
        <v>51.922327936348971</v>
      </c>
      <c r="H32" s="45">
        <v>11796</v>
      </c>
      <c r="I32" s="45">
        <v>5486</v>
      </c>
      <c r="J32" s="43">
        <v>1243</v>
      </c>
      <c r="K32" s="46">
        <v>3.4579647248650756</v>
      </c>
      <c r="M32" s="53">
        <v>30</v>
      </c>
      <c r="N32" s="141" t="s">
        <v>8</v>
      </c>
      <c r="O32" s="137">
        <v>51.922327936348971</v>
      </c>
      <c r="Q32" s="53">
        <v>30</v>
      </c>
      <c r="R32" s="141" t="s">
        <v>8</v>
      </c>
      <c r="S32" s="138">
        <v>3.4579647248650756</v>
      </c>
    </row>
    <row r="33" spans="1:22" ht="16.350000000000001" customHeight="1" thickBot="1" x14ac:dyDescent="0.3">
      <c r="A33" s="56">
        <v>31</v>
      </c>
      <c r="B33" s="57" t="s">
        <v>12</v>
      </c>
      <c r="C33" s="91">
        <v>54064</v>
      </c>
      <c r="D33" s="152">
        <f t="shared" si="0"/>
        <v>12173</v>
      </c>
      <c r="E33" s="95">
        <v>41891</v>
      </c>
      <c r="F33" s="47">
        <v>27108</v>
      </c>
      <c r="G33" s="48">
        <v>64.71079706858275</v>
      </c>
      <c r="H33" s="49">
        <v>10261</v>
      </c>
      <c r="I33" s="49">
        <v>4522</v>
      </c>
      <c r="J33" s="47">
        <v>1725</v>
      </c>
      <c r="K33" s="50">
        <v>4.117829605404502</v>
      </c>
      <c r="M33" s="53">
        <v>31</v>
      </c>
      <c r="N33" s="136" t="s">
        <v>12</v>
      </c>
      <c r="O33" s="137">
        <v>64.71079706858275</v>
      </c>
      <c r="Q33" s="53">
        <v>31</v>
      </c>
      <c r="R33" s="139" t="s">
        <v>12</v>
      </c>
      <c r="S33" s="144">
        <v>4.117829605404502</v>
      </c>
    </row>
    <row r="34" spans="1:22" s="3" customFormat="1" ht="17.25" customHeight="1" thickBot="1" x14ac:dyDescent="0.5">
      <c r="A34" s="193" t="s">
        <v>33</v>
      </c>
      <c r="B34" s="193"/>
      <c r="C34" s="92">
        <v>2401703</v>
      </c>
      <c r="D34" s="153">
        <f t="shared" si="0"/>
        <v>390227</v>
      </c>
      <c r="E34" s="96">
        <v>2011476</v>
      </c>
      <c r="F34" s="58">
        <v>1108346</v>
      </c>
      <c r="G34" s="59">
        <v>55.101129717679953</v>
      </c>
      <c r="H34" s="58">
        <v>592833</v>
      </c>
      <c r="I34" s="58">
        <v>310297</v>
      </c>
      <c r="J34" s="58">
        <v>100092</v>
      </c>
      <c r="K34" s="60">
        <v>4.9760474397904826</v>
      </c>
      <c r="M34" s="135" t="s">
        <v>46</v>
      </c>
      <c r="N34" s="135"/>
      <c r="O34" s="59">
        <v>55.101129717679953</v>
      </c>
      <c r="Q34" s="140" t="s">
        <v>46</v>
      </c>
      <c r="R34" s="142"/>
      <c r="S34" s="143">
        <v>4.9760474397904826</v>
      </c>
      <c r="V34" s="1"/>
    </row>
  </sheetData>
  <autoFilter ref="M2:O2" xr:uid="{00000000-0009-0000-0000-00000D000000}">
    <sortState xmlns:xlrd2="http://schemas.microsoft.com/office/spreadsheetml/2017/richdata2" ref="M3:O34">
      <sortCondition ref="N2"/>
    </sortState>
  </autoFilter>
  <mergeCells count="2">
    <mergeCell ref="A1:S1"/>
    <mergeCell ref="A34:B34"/>
  </mergeCells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3BB3-1E6F-4A28-9C1F-72790EF2A863}">
  <dimension ref="A1:H34"/>
  <sheetViews>
    <sheetView rightToLeft="1" zoomScale="90" zoomScaleNormal="90" workbookViewId="0">
      <selection activeCell="L25" sqref="L25"/>
    </sheetView>
  </sheetViews>
  <sheetFormatPr defaultRowHeight="15" x14ac:dyDescent="0.35"/>
  <cols>
    <col min="1" max="1" width="9.140625" style="4"/>
    <col min="2" max="2" width="2.85546875" style="4" customWidth="1"/>
    <col min="3" max="3" width="14.140625" style="4" bestFit="1" customWidth="1"/>
    <col min="4" max="5" width="10.5703125" style="4" customWidth="1"/>
    <col min="6" max="6" width="17.85546875" style="4" customWidth="1"/>
    <col min="7" max="7" width="10.42578125" style="4" bestFit="1" customWidth="1"/>
    <col min="8" max="8" width="10.42578125" style="4" customWidth="1"/>
    <col min="9" max="16384" width="9.140625" style="4"/>
  </cols>
  <sheetData>
    <row r="1" spans="1:8" ht="21" customHeight="1" thickBot="1" x14ac:dyDescent="0.4">
      <c r="B1" s="194"/>
      <c r="C1" s="194"/>
      <c r="D1" s="195" t="s">
        <v>110</v>
      </c>
      <c r="E1" s="196"/>
      <c r="F1" s="196"/>
      <c r="G1" s="196"/>
      <c r="H1" s="197"/>
    </row>
    <row r="2" spans="1:8" ht="48" thickBot="1" x14ac:dyDescent="0.4">
      <c r="B2" s="154" t="s">
        <v>0</v>
      </c>
      <c r="C2" s="155" t="s">
        <v>63</v>
      </c>
      <c r="D2" s="156" t="s">
        <v>80</v>
      </c>
      <c r="E2" s="156" t="s">
        <v>81</v>
      </c>
      <c r="F2" s="156" t="s">
        <v>82</v>
      </c>
      <c r="G2" s="157" t="s">
        <v>83</v>
      </c>
      <c r="H2" s="156" t="s">
        <v>84</v>
      </c>
    </row>
    <row r="3" spans="1:8" ht="15" customHeight="1" thickBot="1" x14ac:dyDescent="0.4">
      <c r="B3" s="158">
        <v>1</v>
      </c>
      <c r="C3" s="159" t="s">
        <v>7</v>
      </c>
      <c r="D3" s="160">
        <v>20447</v>
      </c>
      <c r="E3" s="160">
        <v>60162</v>
      </c>
      <c r="F3" s="160">
        <f>D3+E3</f>
        <v>80609</v>
      </c>
      <c r="G3" s="160">
        <v>46959</v>
      </c>
      <c r="H3" s="160">
        <v>80600</v>
      </c>
    </row>
    <row r="4" spans="1:8" ht="15" customHeight="1" thickBot="1" x14ac:dyDescent="0.4">
      <c r="B4" s="155">
        <v>2</v>
      </c>
      <c r="C4" s="161" t="s">
        <v>13</v>
      </c>
      <c r="D4" s="160">
        <v>29222</v>
      </c>
      <c r="E4" s="160">
        <v>33476</v>
      </c>
      <c r="F4" s="160">
        <f t="shared" ref="F4:F34" si="0">D4+E4</f>
        <v>62698</v>
      </c>
      <c r="G4" s="160">
        <v>29683</v>
      </c>
      <c r="H4" s="160">
        <v>38556</v>
      </c>
    </row>
    <row r="5" spans="1:8" s="163" customFormat="1" ht="15" customHeight="1" thickBot="1" x14ac:dyDescent="0.4">
      <c r="A5" s="4"/>
      <c r="B5" s="155">
        <v>3</v>
      </c>
      <c r="C5" s="162" t="s">
        <v>20</v>
      </c>
      <c r="D5" s="160">
        <v>13112</v>
      </c>
      <c r="E5" s="160">
        <v>18503</v>
      </c>
      <c r="F5" s="160">
        <f t="shared" si="0"/>
        <v>31615</v>
      </c>
      <c r="G5" s="160">
        <v>15312</v>
      </c>
      <c r="H5" s="160">
        <v>31505</v>
      </c>
    </row>
    <row r="6" spans="1:8" s="163" customFormat="1" ht="15" customHeight="1" thickBot="1" x14ac:dyDescent="0.4">
      <c r="A6" s="4"/>
      <c r="B6" s="155">
        <v>4</v>
      </c>
      <c r="C6" s="161" t="s">
        <v>22</v>
      </c>
      <c r="D6" s="160">
        <v>17420</v>
      </c>
      <c r="E6" s="160">
        <v>113054</v>
      </c>
      <c r="F6" s="160">
        <f t="shared" si="0"/>
        <v>130474</v>
      </c>
      <c r="G6" s="160">
        <v>73724</v>
      </c>
      <c r="H6" s="160">
        <v>129015</v>
      </c>
    </row>
    <row r="7" spans="1:8" ht="15" customHeight="1" thickBot="1" x14ac:dyDescent="0.4">
      <c r="B7" s="155">
        <v>5</v>
      </c>
      <c r="C7" s="161" t="s">
        <v>5</v>
      </c>
      <c r="D7" s="160">
        <v>19408</v>
      </c>
      <c r="E7" s="160">
        <v>32781</v>
      </c>
      <c r="F7" s="160">
        <f t="shared" si="0"/>
        <v>52189</v>
      </c>
      <c r="G7" s="160">
        <v>11886</v>
      </c>
      <c r="H7" s="160">
        <v>52621</v>
      </c>
    </row>
    <row r="8" spans="1:8" ht="15" customHeight="1" thickBot="1" x14ac:dyDescent="0.4">
      <c r="B8" s="155">
        <v>6</v>
      </c>
      <c r="C8" s="161" t="s">
        <v>3</v>
      </c>
      <c r="D8" s="160">
        <v>6453</v>
      </c>
      <c r="E8" s="160">
        <v>7992</v>
      </c>
      <c r="F8" s="160">
        <f t="shared" si="0"/>
        <v>14445</v>
      </c>
      <c r="G8" s="160">
        <v>5329</v>
      </c>
      <c r="H8" s="160">
        <v>14445</v>
      </c>
    </row>
    <row r="9" spans="1:8" s="163" customFormat="1" ht="15" customHeight="1" thickBot="1" x14ac:dyDescent="0.4">
      <c r="A9" s="4"/>
      <c r="B9" s="155">
        <v>7</v>
      </c>
      <c r="C9" s="161" t="s">
        <v>2</v>
      </c>
      <c r="D9" s="160">
        <v>15621</v>
      </c>
      <c r="E9" s="160">
        <v>14506</v>
      </c>
      <c r="F9" s="160">
        <f t="shared" si="0"/>
        <v>30127</v>
      </c>
      <c r="G9" s="160">
        <v>13142</v>
      </c>
      <c r="H9" s="160">
        <v>26221</v>
      </c>
    </row>
    <row r="10" spans="1:8" ht="15" customHeight="1" thickBot="1" x14ac:dyDescent="0.4">
      <c r="B10" s="155">
        <v>8</v>
      </c>
      <c r="C10" s="161" t="s">
        <v>18</v>
      </c>
      <c r="D10" s="160">
        <v>134086</v>
      </c>
      <c r="E10" s="160">
        <v>168531</v>
      </c>
      <c r="F10" s="160">
        <f t="shared" si="0"/>
        <v>302617</v>
      </c>
      <c r="G10" s="160">
        <v>237829</v>
      </c>
      <c r="H10" s="160">
        <v>301158</v>
      </c>
    </row>
    <row r="11" spans="1:8" ht="15" customHeight="1" thickBot="1" x14ac:dyDescent="0.4">
      <c r="B11" s="155">
        <v>9</v>
      </c>
      <c r="C11" s="161" t="s">
        <v>15</v>
      </c>
      <c r="D11" s="160">
        <v>7274</v>
      </c>
      <c r="E11" s="160">
        <v>14326</v>
      </c>
      <c r="F11" s="160">
        <f t="shared" si="0"/>
        <v>21600</v>
      </c>
      <c r="G11" s="160">
        <v>7897</v>
      </c>
      <c r="H11" s="160">
        <v>20607</v>
      </c>
    </row>
    <row r="12" spans="1:8" s="163" customFormat="1" ht="15" customHeight="1" thickBot="1" x14ac:dyDescent="0.4">
      <c r="A12" s="4"/>
      <c r="B12" s="155">
        <v>10</v>
      </c>
      <c r="C12" s="161" t="s">
        <v>6</v>
      </c>
      <c r="D12" s="160">
        <v>6076</v>
      </c>
      <c r="E12" s="160">
        <v>11578</v>
      </c>
      <c r="F12" s="160">
        <f t="shared" si="0"/>
        <v>17654</v>
      </c>
      <c r="G12" s="160">
        <v>9565</v>
      </c>
      <c r="H12" s="160">
        <v>17653</v>
      </c>
    </row>
    <row r="13" spans="1:8" ht="15" customHeight="1" thickBot="1" x14ac:dyDescent="0.4">
      <c r="B13" s="155">
        <v>11</v>
      </c>
      <c r="C13" s="161" t="s">
        <v>21</v>
      </c>
      <c r="D13" s="160">
        <v>79383</v>
      </c>
      <c r="E13" s="160">
        <v>66565</v>
      </c>
      <c r="F13" s="160">
        <f t="shared" si="0"/>
        <v>145948</v>
      </c>
      <c r="G13" s="160">
        <v>92541</v>
      </c>
      <c r="H13" s="160">
        <v>131569</v>
      </c>
    </row>
    <row r="14" spans="1:8" ht="15" customHeight="1" thickBot="1" x14ac:dyDescent="0.4">
      <c r="B14" s="155">
        <v>12</v>
      </c>
      <c r="C14" s="161" t="s">
        <v>31</v>
      </c>
      <c r="D14" s="160">
        <v>9242</v>
      </c>
      <c r="E14" s="160">
        <v>17560</v>
      </c>
      <c r="F14" s="160">
        <f t="shared" si="0"/>
        <v>26802</v>
      </c>
      <c r="G14" s="160">
        <v>6649</v>
      </c>
      <c r="H14" s="160">
        <v>24377</v>
      </c>
    </row>
    <row r="15" spans="1:8" ht="15" customHeight="1" thickBot="1" x14ac:dyDescent="0.4">
      <c r="B15" s="155">
        <v>13</v>
      </c>
      <c r="C15" s="161" t="s">
        <v>16</v>
      </c>
      <c r="D15" s="160">
        <v>37811</v>
      </c>
      <c r="E15" s="160">
        <v>63412</v>
      </c>
      <c r="F15" s="160">
        <f t="shared" si="0"/>
        <v>101223</v>
      </c>
      <c r="G15" s="160">
        <v>46405</v>
      </c>
      <c r="H15" s="160">
        <v>101789</v>
      </c>
    </row>
    <row r="16" spans="1:8" ht="15" customHeight="1" thickBot="1" x14ac:dyDescent="0.4">
      <c r="B16" s="155">
        <v>14</v>
      </c>
      <c r="C16" s="161" t="s">
        <v>4</v>
      </c>
      <c r="D16" s="160">
        <v>5700</v>
      </c>
      <c r="E16" s="160">
        <v>18480</v>
      </c>
      <c r="F16" s="160">
        <f t="shared" si="0"/>
        <v>24180</v>
      </c>
      <c r="G16" s="160">
        <v>8934</v>
      </c>
      <c r="H16" s="160">
        <v>24286</v>
      </c>
    </row>
    <row r="17" spans="1:8" ht="15" customHeight="1" thickBot="1" x14ac:dyDescent="0.4">
      <c r="B17" s="155">
        <v>15</v>
      </c>
      <c r="C17" s="161" t="s">
        <v>17</v>
      </c>
      <c r="D17" s="160">
        <v>11640</v>
      </c>
      <c r="E17" s="160">
        <v>14905</v>
      </c>
      <c r="F17" s="160">
        <f t="shared" si="0"/>
        <v>26545</v>
      </c>
      <c r="G17" s="160">
        <v>7475</v>
      </c>
      <c r="H17" s="160">
        <v>26661</v>
      </c>
    </row>
    <row r="18" spans="1:8" s="163" customFormat="1" ht="15" customHeight="1" thickBot="1" x14ac:dyDescent="0.4">
      <c r="A18" s="4"/>
      <c r="B18" s="155">
        <v>16</v>
      </c>
      <c r="C18" s="161" t="s">
        <v>26</v>
      </c>
      <c r="D18" s="160">
        <v>10234</v>
      </c>
      <c r="E18" s="160">
        <v>45844</v>
      </c>
      <c r="F18" s="160">
        <f t="shared" si="0"/>
        <v>56078</v>
      </c>
      <c r="G18" s="160">
        <v>20358</v>
      </c>
      <c r="H18" s="160">
        <v>56122</v>
      </c>
    </row>
    <row r="19" spans="1:8" ht="15" customHeight="1" thickBot="1" x14ac:dyDescent="0.4">
      <c r="B19" s="155">
        <v>17</v>
      </c>
      <c r="C19" s="161" t="s">
        <v>28</v>
      </c>
      <c r="D19" s="160">
        <v>23547</v>
      </c>
      <c r="E19" s="160">
        <v>119356</v>
      </c>
      <c r="F19" s="160">
        <f t="shared" si="0"/>
        <v>142903</v>
      </c>
      <c r="G19" s="160">
        <v>84628</v>
      </c>
      <c r="H19" s="160">
        <v>134869</v>
      </c>
    </row>
    <row r="20" spans="1:8" ht="15" customHeight="1" thickBot="1" x14ac:dyDescent="0.4">
      <c r="B20" s="155">
        <v>18</v>
      </c>
      <c r="C20" s="161" t="s">
        <v>19</v>
      </c>
      <c r="D20" s="160">
        <v>9518</v>
      </c>
      <c r="E20" s="160">
        <v>22875</v>
      </c>
      <c r="F20" s="160">
        <f t="shared" si="0"/>
        <v>32393</v>
      </c>
      <c r="G20" s="160">
        <v>10648</v>
      </c>
      <c r="H20" s="160">
        <v>28395</v>
      </c>
    </row>
    <row r="21" spans="1:8" ht="15" customHeight="1" thickBot="1" x14ac:dyDescent="0.4">
      <c r="B21" s="155">
        <v>19</v>
      </c>
      <c r="C21" s="161" t="s">
        <v>24</v>
      </c>
      <c r="D21" s="160">
        <v>50502</v>
      </c>
      <c r="E21" s="160">
        <v>13263</v>
      </c>
      <c r="F21" s="160">
        <f t="shared" si="0"/>
        <v>63765</v>
      </c>
      <c r="G21" s="160">
        <v>11760</v>
      </c>
      <c r="H21" s="160">
        <v>34985</v>
      </c>
    </row>
    <row r="22" spans="1:8" s="163" customFormat="1" ht="15" customHeight="1" thickBot="1" x14ac:dyDescent="0.4">
      <c r="A22" s="4"/>
      <c r="B22" s="155">
        <v>20</v>
      </c>
      <c r="C22" s="161" t="s">
        <v>32</v>
      </c>
      <c r="D22" s="160">
        <v>7964</v>
      </c>
      <c r="E22" s="160">
        <v>20055</v>
      </c>
      <c r="F22" s="160">
        <f t="shared" si="0"/>
        <v>28019</v>
      </c>
      <c r="G22" s="160">
        <v>15662</v>
      </c>
      <c r="H22" s="160">
        <v>26343</v>
      </c>
    </row>
    <row r="23" spans="1:8" ht="15" customHeight="1" thickBot="1" x14ac:dyDescent="0.4">
      <c r="B23" s="155">
        <v>21</v>
      </c>
      <c r="C23" s="161" t="s">
        <v>27</v>
      </c>
      <c r="D23" s="160">
        <v>14351</v>
      </c>
      <c r="E23" s="160">
        <v>49929</v>
      </c>
      <c r="F23" s="160">
        <f t="shared" si="0"/>
        <v>64280</v>
      </c>
      <c r="G23" s="160">
        <v>17335</v>
      </c>
      <c r="H23" s="160">
        <v>65531</v>
      </c>
    </row>
    <row r="24" spans="1:8" ht="15" customHeight="1" thickBot="1" x14ac:dyDescent="0.4">
      <c r="B24" s="155">
        <v>22</v>
      </c>
      <c r="C24" s="162" t="s">
        <v>25</v>
      </c>
      <c r="D24" s="160">
        <v>12478</v>
      </c>
      <c r="E24" s="160">
        <v>32918</v>
      </c>
      <c r="F24" s="160">
        <f t="shared" si="0"/>
        <v>45396</v>
      </c>
      <c r="G24" s="160">
        <v>31010</v>
      </c>
      <c r="H24" s="160">
        <v>45044</v>
      </c>
    </row>
    <row r="25" spans="1:8" s="163" customFormat="1" ht="15" customHeight="1" thickBot="1" x14ac:dyDescent="0.4">
      <c r="A25" s="4"/>
      <c r="B25" s="155">
        <v>23</v>
      </c>
      <c r="C25" s="161" t="s">
        <v>23</v>
      </c>
      <c r="D25" s="160">
        <v>11677</v>
      </c>
      <c r="E25" s="160">
        <v>11146</v>
      </c>
      <c r="F25" s="160">
        <f t="shared" si="0"/>
        <v>22823</v>
      </c>
      <c r="G25" s="160">
        <v>17971</v>
      </c>
      <c r="H25" s="160">
        <v>21762</v>
      </c>
    </row>
    <row r="26" spans="1:8" ht="15" customHeight="1" thickBot="1" x14ac:dyDescent="0.4">
      <c r="B26" s="155">
        <v>24</v>
      </c>
      <c r="C26" s="161" t="s">
        <v>10</v>
      </c>
      <c r="D26" s="160">
        <v>12527</v>
      </c>
      <c r="E26" s="160">
        <v>45758</v>
      </c>
      <c r="F26" s="160">
        <f t="shared" si="0"/>
        <v>58285</v>
      </c>
      <c r="G26" s="160">
        <v>28025</v>
      </c>
      <c r="H26" s="160">
        <v>58300</v>
      </c>
    </row>
    <row r="27" spans="1:8" ht="15" customHeight="1" thickBot="1" x14ac:dyDescent="0.4">
      <c r="B27" s="155">
        <v>25</v>
      </c>
      <c r="C27" s="161" t="s">
        <v>14</v>
      </c>
      <c r="D27" s="160">
        <v>14793</v>
      </c>
      <c r="E27" s="160">
        <v>61769</v>
      </c>
      <c r="F27" s="160">
        <f t="shared" si="0"/>
        <v>76562</v>
      </c>
      <c r="G27" s="160">
        <v>23285</v>
      </c>
      <c r="H27" s="160">
        <v>70014</v>
      </c>
    </row>
    <row r="28" spans="1:8" ht="15" customHeight="1" thickBot="1" x14ac:dyDescent="0.4">
      <c r="B28" s="155">
        <v>26</v>
      </c>
      <c r="C28" s="161" t="s">
        <v>29</v>
      </c>
      <c r="D28" s="160">
        <v>11132</v>
      </c>
      <c r="E28" s="160">
        <v>42068</v>
      </c>
      <c r="F28" s="160">
        <f t="shared" si="0"/>
        <v>53200</v>
      </c>
      <c r="G28" s="160">
        <v>12663</v>
      </c>
      <c r="H28" s="160">
        <v>52064</v>
      </c>
    </row>
    <row r="29" spans="1:8" s="163" customFormat="1" ht="15" customHeight="1" thickBot="1" x14ac:dyDescent="0.4">
      <c r="A29" s="4"/>
      <c r="B29" s="155">
        <v>27</v>
      </c>
      <c r="C29" s="161" t="s">
        <v>9</v>
      </c>
      <c r="D29" s="160">
        <v>30960</v>
      </c>
      <c r="E29" s="160">
        <v>79134</v>
      </c>
      <c r="F29" s="160">
        <f t="shared" si="0"/>
        <v>110094</v>
      </c>
      <c r="G29" s="160">
        <v>37307</v>
      </c>
      <c r="H29" s="160">
        <v>200018</v>
      </c>
    </row>
    <row r="30" spans="1:8" ht="15" customHeight="1" thickBot="1" x14ac:dyDescent="0.4">
      <c r="B30" s="155">
        <v>28</v>
      </c>
      <c r="C30" s="161" t="s">
        <v>30</v>
      </c>
      <c r="D30" s="160">
        <v>11087</v>
      </c>
      <c r="E30" s="160">
        <v>23588</v>
      </c>
      <c r="F30" s="160">
        <f t="shared" si="0"/>
        <v>34675</v>
      </c>
      <c r="G30" s="160">
        <v>10828</v>
      </c>
      <c r="H30" s="160">
        <v>34678</v>
      </c>
    </row>
    <row r="31" spans="1:8" ht="15" customHeight="1" thickBot="1" x14ac:dyDescent="0.4">
      <c r="B31" s="155">
        <v>29</v>
      </c>
      <c r="C31" s="161" t="s">
        <v>11</v>
      </c>
      <c r="D31" s="160">
        <v>8685</v>
      </c>
      <c r="E31" s="160">
        <v>37036</v>
      </c>
      <c r="F31" s="160">
        <f t="shared" si="0"/>
        <v>45721</v>
      </c>
      <c r="G31" s="160">
        <v>15818</v>
      </c>
      <c r="H31" s="160">
        <v>46021</v>
      </c>
    </row>
    <row r="32" spans="1:8" s="163" customFormat="1" ht="15" customHeight="1" thickBot="1" x14ac:dyDescent="0.4">
      <c r="A32" s="4"/>
      <c r="B32" s="155">
        <v>30</v>
      </c>
      <c r="C32" s="162" t="s">
        <v>8</v>
      </c>
      <c r="D32" s="160">
        <v>12024</v>
      </c>
      <c r="E32" s="160">
        <v>23514</v>
      </c>
      <c r="F32" s="160">
        <f t="shared" si="0"/>
        <v>35538</v>
      </c>
      <c r="G32" s="160">
        <v>27520</v>
      </c>
      <c r="H32" s="160">
        <v>35538</v>
      </c>
    </row>
    <row r="33" spans="2:8" ht="15" customHeight="1" thickBot="1" x14ac:dyDescent="0.4">
      <c r="B33" s="155">
        <v>31</v>
      </c>
      <c r="C33" s="161" t="s">
        <v>12</v>
      </c>
      <c r="D33" s="160">
        <v>8782</v>
      </c>
      <c r="E33" s="160">
        <v>32233</v>
      </c>
      <c r="F33" s="160">
        <f t="shared" si="0"/>
        <v>41015</v>
      </c>
      <c r="G33" s="160">
        <v>10409</v>
      </c>
      <c r="H33" s="160">
        <v>41335</v>
      </c>
    </row>
    <row r="34" spans="2:8" ht="17.25" customHeight="1" thickBot="1" x14ac:dyDescent="0.4">
      <c r="B34" s="198" t="s">
        <v>33</v>
      </c>
      <c r="C34" s="198"/>
      <c r="D34" s="164">
        <v>663156</v>
      </c>
      <c r="E34" s="164">
        <v>1316317</v>
      </c>
      <c r="F34" s="160">
        <f t="shared" si="0"/>
        <v>1979473</v>
      </c>
      <c r="G34" s="164">
        <v>988557</v>
      </c>
      <c r="H34" s="164">
        <v>1972082</v>
      </c>
    </row>
  </sheetData>
  <mergeCells count="3">
    <mergeCell ref="B1:C1"/>
    <mergeCell ref="D1:H1"/>
    <mergeCell ref="B34:C34"/>
  </mergeCells>
  <pageMargins left="0" right="0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35"/>
  <sheetViews>
    <sheetView rightToLeft="1" zoomScale="90" zoomScaleNormal="90" workbookViewId="0">
      <selection activeCell="J17" sqref="J17"/>
    </sheetView>
  </sheetViews>
  <sheetFormatPr defaultColWidth="5.7109375" defaultRowHeight="15" x14ac:dyDescent="0.35"/>
  <cols>
    <col min="1" max="1" width="6.140625" style="4" customWidth="1"/>
    <col min="2" max="2" width="4.140625" style="4" bestFit="1" customWidth="1"/>
    <col min="3" max="3" width="17.42578125" style="4" customWidth="1"/>
    <col min="4" max="7" width="14.42578125" style="4" customWidth="1"/>
    <col min="8" max="8" width="18.140625" style="4" customWidth="1"/>
    <col min="9" max="16384" width="5.7109375" style="4"/>
  </cols>
  <sheetData>
    <row r="1" spans="2:7" s="1" customFormat="1" ht="21" customHeight="1" thickBot="1" x14ac:dyDescent="0.3">
      <c r="B1" s="192" t="s">
        <v>69</v>
      </c>
      <c r="C1" s="192"/>
      <c r="D1" s="192"/>
      <c r="E1" s="192"/>
      <c r="F1" s="192"/>
      <c r="G1" s="192"/>
    </row>
    <row r="2" spans="2:7" ht="17.25" thickBot="1" x14ac:dyDescent="0.4">
      <c r="B2" s="199" t="s">
        <v>0</v>
      </c>
      <c r="C2" s="199" t="s">
        <v>62</v>
      </c>
      <c r="D2" s="200" t="s">
        <v>47</v>
      </c>
      <c r="E2" s="200"/>
      <c r="F2" s="200"/>
      <c r="G2" s="200"/>
    </row>
    <row r="3" spans="2:7" ht="17.25" thickBot="1" x14ac:dyDescent="0.4">
      <c r="B3" s="199"/>
      <c r="C3" s="199"/>
      <c r="D3" s="64" t="s">
        <v>48</v>
      </c>
      <c r="E3" s="34" t="s">
        <v>49</v>
      </c>
      <c r="F3" s="64" t="s">
        <v>50</v>
      </c>
      <c r="G3" s="34" t="s">
        <v>33</v>
      </c>
    </row>
    <row r="4" spans="2:7" ht="15.95" customHeight="1" x14ac:dyDescent="0.35">
      <c r="B4" s="51">
        <v>1</v>
      </c>
      <c r="C4" s="52" t="s">
        <v>7</v>
      </c>
      <c r="D4" s="65">
        <v>80184</v>
      </c>
      <c r="E4" s="66">
        <v>26072</v>
      </c>
      <c r="F4" s="66">
        <v>46286</v>
      </c>
      <c r="G4" s="67">
        <v>152542</v>
      </c>
    </row>
    <row r="5" spans="2:7" ht="15.95" customHeight="1" x14ac:dyDescent="0.35">
      <c r="B5" s="53">
        <v>2</v>
      </c>
      <c r="C5" s="54" t="s">
        <v>13</v>
      </c>
      <c r="D5" s="68">
        <v>57393</v>
      </c>
      <c r="E5" s="69">
        <v>17376</v>
      </c>
      <c r="F5" s="69">
        <v>29501</v>
      </c>
      <c r="G5" s="70">
        <v>104270</v>
      </c>
    </row>
    <row r="6" spans="2:7" ht="15.95" customHeight="1" x14ac:dyDescent="0.35">
      <c r="B6" s="53">
        <v>3</v>
      </c>
      <c r="C6" s="55" t="s">
        <v>20</v>
      </c>
      <c r="D6" s="68">
        <v>26241</v>
      </c>
      <c r="E6" s="69">
        <v>6381</v>
      </c>
      <c r="F6" s="69">
        <v>14436</v>
      </c>
      <c r="G6" s="70">
        <v>47058</v>
      </c>
    </row>
    <row r="7" spans="2:7" ht="15.95" customHeight="1" x14ac:dyDescent="0.35">
      <c r="B7" s="53">
        <v>4</v>
      </c>
      <c r="C7" s="54" t="s">
        <v>22</v>
      </c>
      <c r="D7" s="68">
        <v>123951</v>
      </c>
      <c r="E7" s="69">
        <v>40681</v>
      </c>
      <c r="F7" s="69">
        <v>76517</v>
      </c>
      <c r="G7" s="70">
        <v>241149</v>
      </c>
    </row>
    <row r="8" spans="2:7" ht="15.95" customHeight="1" x14ac:dyDescent="0.35">
      <c r="B8" s="53">
        <v>5</v>
      </c>
      <c r="C8" s="54" t="s">
        <v>5</v>
      </c>
      <c r="D8" s="68">
        <v>42266</v>
      </c>
      <c r="E8" s="69">
        <v>9755</v>
      </c>
      <c r="F8" s="69">
        <v>11259</v>
      </c>
      <c r="G8" s="70">
        <v>63280</v>
      </c>
    </row>
    <row r="9" spans="2:7" ht="15.95" customHeight="1" x14ac:dyDescent="0.35">
      <c r="B9" s="53">
        <v>6</v>
      </c>
      <c r="C9" s="54" t="s">
        <v>3</v>
      </c>
      <c r="D9" s="68">
        <v>12668</v>
      </c>
      <c r="E9" s="69">
        <v>3291</v>
      </c>
      <c r="F9" s="69">
        <v>4056</v>
      </c>
      <c r="G9" s="70">
        <v>20015</v>
      </c>
    </row>
    <row r="10" spans="2:7" ht="15.95" customHeight="1" x14ac:dyDescent="0.35">
      <c r="B10" s="53">
        <v>7</v>
      </c>
      <c r="C10" s="54" t="s">
        <v>2</v>
      </c>
      <c r="D10" s="68">
        <v>26097</v>
      </c>
      <c r="E10" s="69">
        <v>8510</v>
      </c>
      <c r="F10" s="69">
        <v>11682</v>
      </c>
      <c r="G10" s="70">
        <v>46289</v>
      </c>
    </row>
    <row r="11" spans="2:7" ht="15.95" customHeight="1" x14ac:dyDescent="0.35">
      <c r="B11" s="53">
        <v>8</v>
      </c>
      <c r="C11" s="54" t="s">
        <v>18</v>
      </c>
      <c r="D11" s="68">
        <v>355631</v>
      </c>
      <c r="E11" s="69">
        <v>134373</v>
      </c>
      <c r="F11" s="69">
        <v>242568</v>
      </c>
      <c r="G11" s="70">
        <v>732572</v>
      </c>
    </row>
    <row r="12" spans="2:7" ht="15.95" customHeight="1" x14ac:dyDescent="0.35">
      <c r="B12" s="53">
        <v>9</v>
      </c>
      <c r="C12" s="133" t="s">
        <v>15</v>
      </c>
      <c r="D12" s="68">
        <v>15010</v>
      </c>
      <c r="E12" s="69">
        <v>4855</v>
      </c>
      <c r="F12" s="69">
        <v>8635</v>
      </c>
      <c r="G12" s="70">
        <v>28500</v>
      </c>
    </row>
    <row r="13" spans="2:7" ht="15.95" customHeight="1" x14ac:dyDescent="0.35">
      <c r="B13" s="53">
        <v>10</v>
      </c>
      <c r="C13" s="54" t="s">
        <v>6</v>
      </c>
      <c r="D13" s="68">
        <v>13297</v>
      </c>
      <c r="E13" s="69">
        <v>4038</v>
      </c>
      <c r="F13" s="69">
        <v>9548</v>
      </c>
      <c r="G13" s="70">
        <v>26883</v>
      </c>
    </row>
    <row r="14" spans="2:7" ht="15.95" customHeight="1" x14ac:dyDescent="0.35">
      <c r="B14" s="53">
        <v>11</v>
      </c>
      <c r="C14" s="54" t="s">
        <v>21</v>
      </c>
      <c r="D14" s="68">
        <v>141250</v>
      </c>
      <c r="E14" s="69">
        <v>34866</v>
      </c>
      <c r="F14" s="69">
        <v>85435</v>
      </c>
      <c r="G14" s="70">
        <v>261551</v>
      </c>
    </row>
    <row r="15" spans="2:7" ht="15.95" customHeight="1" x14ac:dyDescent="0.35">
      <c r="B15" s="53">
        <v>12</v>
      </c>
      <c r="C15" s="54" t="s">
        <v>31</v>
      </c>
      <c r="D15" s="68">
        <v>13487</v>
      </c>
      <c r="E15" s="69">
        <v>2750</v>
      </c>
      <c r="F15" s="69">
        <v>6121</v>
      </c>
      <c r="G15" s="70">
        <v>22358</v>
      </c>
    </row>
    <row r="16" spans="2:7" ht="15.95" customHeight="1" x14ac:dyDescent="0.35">
      <c r="B16" s="53">
        <v>13</v>
      </c>
      <c r="C16" s="54" t="s">
        <v>16</v>
      </c>
      <c r="D16" s="68">
        <v>120973</v>
      </c>
      <c r="E16" s="69">
        <v>30555</v>
      </c>
      <c r="F16" s="69">
        <v>49596</v>
      </c>
      <c r="G16" s="70">
        <v>201124</v>
      </c>
    </row>
    <row r="17" spans="2:7" ht="15.95" customHeight="1" x14ac:dyDescent="0.35">
      <c r="B17" s="53">
        <v>14</v>
      </c>
      <c r="C17" s="54" t="s">
        <v>4</v>
      </c>
      <c r="D17" s="68">
        <v>19649</v>
      </c>
      <c r="E17" s="69">
        <v>4034</v>
      </c>
      <c r="F17" s="69">
        <v>8958</v>
      </c>
      <c r="G17" s="70">
        <v>32641</v>
      </c>
    </row>
    <row r="18" spans="2:7" ht="15.95" customHeight="1" x14ac:dyDescent="0.35">
      <c r="B18" s="53">
        <v>15</v>
      </c>
      <c r="C18" s="54" t="s">
        <v>17</v>
      </c>
      <c r="D18" s="68">
        <v>17338</v>
      </c>
      <c r="E18" s="69">
        <v>5888</v>
      </c>
      <c r="F18" s="69">
        <v>7216</v>
      </c>
      <c r="G18" s="70">
        <v>30442</v>
      </c>
    </row>
    <row r="19" spans="2:7" ht="15.95" customHeight="1" x14ac:dyDescent="0.35">
      <c r="B19" s="53">
        <v>16</v>
      </c>
      <c r="C19" s="133" t="s">
        <v>26</v>
      </c>
      <c r="D19" s="68">
        <v>101920</v>
      </c>
      <c r="E19" s="69">
        <v>10831</v>
      </c>
      <c r="F19" s="69">
        <v>15123</v>
      </c>
      <c r="G19" s="70">
        <v>127874</v>
      </c>
    </row>
    <row r="20" spans="2:7" ht="15.95" customHeight="1" x14ac:dyDescent="0.35">
      <c r="B20" s="53">
        <v>17</v>
      </c>
      <c r="C20" s="54" t="s">
        <v>28</v>
      </c>
      <c r="D20" s="68">
        <v>142285</v>
      </c>
      <c r="E20" s="69">
        <v>39715</v>
      </c>
      <c r="F20" s="69">
        <v>58813</v>
      </c>
      <c r="G20" s="70">
        <v>240813</v>
      </c>
    </row>
    <row r="21" spans="2:7" ht="15.95" customHeight="1" x14ac:dyDescent="0.35">
      <c r="B21" s="53">
        <v>18</v>
      </c>
      <c r="C21" s="54" t="s">
        <v>19</v>
      </c>
      <c r="D21" s="68">
        <v>23803</v>
      </c>
      <c r="E21" s="69">
        <v>5387</v>
      </c>
      <c r="F21" s="69">
        <v>10196</v>
      </c>
      <c r="G21" s="70">
        <v>39386</v>
      </c>
    </row>
    <row r="22" spans="2:7" ht="15.95" customHeight="1" x14ac:dyDescent="0.35">
      <c r="B22" s="53">
        <v>19</v>
      </c>
      <c r="C22" s="54" t="s">
        <v>24</v>
      </c>
      <c r="D22" s="68">
        <v>26711</v>
      </c>
      <c r="E22" s="69">
        <v>7727</v>
      </c>
      <c r="F22" s="69">
        <v>15423</v>
      </c>
      <c r="G22" s="70">
        <v>49861</v>
      </c>
    </row>
    <row r="23" spans="2:7" ht="15.95" customHeight="1" x14ac:dyDescent="0.35">
      <c r="B23" s="53">
        <v>20</v>
      </c>
      <c r="C23" s="54" t="s">
        <v>32</v>
      </c>
      <c r="D23" s="68">
        <v>23254</v>
      </c>
      <c r="E23" s="69">
        <v>7303</v>
      </c>
      <c r="F23" s="69">
        <v>12439</v>
      </c>
      <c r="G23" s="70">
        <v>42996</v>
      </c>
    </row>
    <row r="24" spans="2:7" ht="15.95" customHeight="1" x14ac:dyDescent="0.35">
      <c r="B24" s="53">
        <v>21</v>
      </c>
      <c r="C24" s="54" t="s">
        <v>27</v>
      </c>
      <c r="D24" s="68">
        <v>63164</v>
      </c>
      <c r="E24" s="69">
        <v>14023</v>
      </c>
      <c r="F24" s="69">
        <v>33828</v>
      </c>
      <c r="G24" s="70">
        <v>111015</v>
      </c>
    </row>
    <row r="25" spans="2:7" ht="15.95" customHeight="1" x14ac:dyDescent="0.35">
      <c r="B25" s="53">
        <v>22</v>
      </c>
      <c r="C25" s="55" t="s">
        <v>25</v>
      </c>
      <c r="D25" s="68">
        <v>40450</v>
      </c>
      <c r="E25" s="69">
        <v>10630</v>
      </c>
      <c r="F25" s="69">
        <v>28154</v>
      </c>
      <c r="G25" s="70">
        <v>79234</v>
      </c>
    </row>
    <row r="26" spans="2:7" ht="15.95" customHeight="1" x14ac:dyDescent="0.35">
      <c r="B26" s="53">
        <v>23</v>
      </c>
      <c r="C26" s="133" t="s">
        <v>23</v>
      </c>
      <c r="D26" s="68">
        <v>16319</v>
      </c>
      <c r="E26" s="69">
        <v>2939</v>
      </c>
      <c r="F26" s="69">
        <v>12297</v>
      </c>
      <c r="G26" s="70">
        <v>31555</v>
      </c>
    </row>
    <row r="27" spans="2:7" ht="15.95" customHeight="1" x14ac:dyDescent="0.35">
      <c r="B27" s="53">
        <v>24</v>
      </c>
      <c r="C27" s="54" t="s">
        <v>10</v>
      </c>
      <c r="D27" s="68">
        <v>55017</v>
      </c>
      <c r="E27" s="69">
        <v>10853</v>
      </c>
      <c r="F27" s="69">
        <v>31059</v>
      </c>
      <c r="G27" s="70">
        <v>96929</v>
      </c>
    </row>
    <row r="28" spans="2:7" ht="15.95" customHeight="1" x14ac:dyDescent="0.35">
      <c r="B28" s="53">
        <v>25</v>
      </c>
      <c r="C28" s="54" t="s">
        <v>14</v>
      </c>
      <c r="D28" s="68">
        <v>74385</v>
      </c>
      <c r="E28" s="69">
        <v>8515</v>
      </c>
      <c r="F28" s="69">
        <v>16560</v>
      </c>
      <c r="G28" s="70">
        <v>99460</v>
      </c>
    </row>
    <row r="29" spans="2:7" ht="15.95" customHeight="1" x14ac:dyDescent="0.35">
      <c r="B29" s="53">
        <v>26</v>
      </c>
      <c r="C29" s="54" t="s">
        <v>29</v>
      </c>
      <c r="D29" s="68">
        <v>26528</v>
      </c>
      <c r="E29" s="69">
        <v>8129</v>
      </c>
      <c r="F29" s="69">
        <v>10774</v>
      </c>
      <c r="G29" s="70">
        <v>45431</v>
      </c>
    </row>
    <row r="30" spans="2:7" ht="15.95" customHeight="1" x14ac:dyDescent="0.35">
      <c r="B30" s="53">
        <v>27</v>
      </c>
      <c r="C30" s="54" t="s">
        <v>9</v>
      </c>
      <c r="D30" s="68">
        <v>115456</v>
      </c>
      <c r="E30" s="69">
        <v>13034</v>
      </c>
      <c r="F30" s="69">
        <v>38565</v>
      </c>
      <c r="G30" s="70">
        <v>167055</v>
      </c>
    </row>
    <row r="31" spans="2:7" ht="15.95" customHeight="1" x14ac:dyDescent="0.35">
      <c r="B31" s="53">
        <v>28</v>
      </c>
      <c r="C31" s="54" t="s">
        <v>30</v>
      </c>
      <c r="D31" s="68">
        <v>24593</v>
      </c>
      <c r="E31" s="69">
        <v>7182</v>
      </c>
      <c r="F31" s="69">
        <v>12758</v>
      </c>
      <c r="G31" s="70">
        <v>44533</v>
      </c>
    </row>
    <row r="32" spans="2:7" ht="15.95" customHeight="1" x14ac:dyDescent="0.35">
      <c r="B32" s="53">
        <v>29</v>
      </c>
      <c r="C32" s="54" t="s">
        <v>11</v>
      </c>
      <c r="D32" s="68">
        <v>54192</v>
      </c>
      <c r="E32" s="69">
        <v>9009</v>
      </c>
      <c r="F32" s="69">
        <v>14521</v>
      </c>
      <c r="G32" s="70">
        <v>77722</v>
      </c>
    </row>
    <row r="33" spans="2:7" ht="15.95" customHeight="1" x14ac:dyDescent="0.35">
      <c r="B33" s="53">
        <v>30</v>
      </c>
      <c r="C33" s="55" t="s">
        <v>8</v>
      </c>
      <c r="D33" s="68">
        <v>27670</v>
      </c>
      <c r="E33" s="69">
        <v>8269</v>
      </c>
      <c r="F33" s="69">
        <v>22312</v>
      </c>
      <c r="G33" s="70">
        <v>58251</v>
      </c>
    </row>
    <row r="34" spans="2:7" ht="15.95" customHeight="1" thickBot="1" x14ac:dyDescent="0.4">
      <c r="B34" s="56">
        <v>31</v>
      </c>
      <c r="C34" s="57" t="s">
        <v>12</v>
      </c>
      <c r="D34" s="71">
        <v>35630</v>
      </c>
      <c r="E34" s="72">
        <v>9324</v>
      </c>
      <c r="F34" s="72">
        <v>11102</v>
      </c>
      <c r="G34" s="73">
        <v>56056</v>
      </c>
    </row>
    <row r="35" spans="2:7" ht="19.5" thickBot="1" x14ac:dyDescent="0.4">
      <c r="B35" s="199" t="s">
        <v>33</v>
      </c>
      <c r="C35" s="199"/>
      <c r="D35" s="27">
        <v>1916812</v>
      </c>
      <c r="E35" s="27">
        <v>506295</v>
      </c>
      <c r="F35" s="27">
        <v>955738</v>
      </c>
      <c r="G35" s="27">
        <v>3378845</v>
      </c>
    </row>
  </sheetData>
  <mergeCells count="5">
    <mergeCell ref="B35:C35"/>
    <mergeCell ref="B1:G1"/>
    <mergeCell ref="B2:B3"/>
    <mergeCell ref="C2:C3"/>
    <mergeCell ref="D2:G2"/>
  </mergeCells>
  <pageMargins left="0" right="0" top="0" bottom="0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8"/>
  <sheetViews>
    <sheetView rightToLeft="1" workbookViewId="0">
      <selection activeCell="T9" sqref="T9"/>
    </sheetView>
  </sheetViews>
  <sheetFormatPr defaultColWidth="6" defaultRowHeight="20.25" x14ac:dyDescent="0.25"/>
  <cols>
    <col min="1" max="1" width="4.28515625" style="9" customWidth="1"/>
    <col min="2" max="2" width="16.85546875" style="9" bestFit="1" customWidth="1"/>
    <col min="3" max="3" width="7.85546875" style="9" bestFit="1" customWidth="1"/>
    <col min="4" max="4" width="6.42578125" style="9" customWidth="1"/>
    <col min="5" max="5" width="7.85546875" style="9" bestFit="1" customWidth="1"/>
    <col min="6" max="6" width="6.42578125" style="9" customWidth="1"/>
    <col min="7" max="7" width="7.85546875" style="9" bestFit="1" customWidth="1"/>
    <col min="8" max="8" width="6.42578125" style="9" customWidth="1"/>
    <col min="9" max="9" width="7.85546875" style="9" bestFit="1" customWidth="1"/>
    <col min="10" max="10" width="6.42578125" style="9" customWidth="1"/>
    <col min="11" max="11" width="8" style="9" customWidth="1"/>
    <col min="12" max="13" width="9" style="9" bestFit="1" customWidth="1"/>
    <col min="14" max="16384" width="6" style="9"/>
  </cols>
  <sheetData>
    <row r="1" spans="1:12" s="6" customFormat="1" ht="21" thickBot="1" x14ac:dyDescent="0.3">
      <c r="A1" s="192" t="s">
        <v>70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ht="21" thickBot="1" x14ac:dyDescent="0.3">
      <c r="A2" s="34" t="s">
        <v>0</v>
      </c>
      <c r="B2" s="27" t="s">
        <v>63</v>
      </c>
      <c r="C2" s="27" t="s">
        <v>51</v>
      </c>
      <c r="D2" s="27" t="s">
        <v>52</v>
      </c>
      <c r="E2" s="27" t="s">
        <v>53</v>
      </c>
      <c r="F2" s="27" t="s">
        <v>54</v>
      </c>
      <c r="G2" s="27" t="s">
        <v>55</v>
      </c>
      <c r="H2" s="27" t="s">
        <v>56</v>
      </c>
      <c r="I2" s="27" t="s">
        <v>57</v>
      </c>
      <c r="J2" s="27" t="s">
        <v>58</v>
      </c>
      <c r="K2" s="27" t="s">
        <v>59</v>
      </c>
      <c r="L2" s="27" t="s">
        <v>33</v>
      </c>
    </row>
    <row r="3" spans="1:12" ht="21.95" customHeight="1" thickBot="1" x14ac:dyDescent="0.3">
      <c r="A3" s="14">
        <v>1</v>
      </c>
      <c r="B3" s="128" t="s">
        <v>7</v>
      </c>
      <c r="C3" s="119">
        <v>26500</v>
      </c>
      <c r="D3" s="120">
        <v>3332</v>
      </c>
      <c r="E3" s="120">
        <v>15422</v>
      </c>
      <c r="F3" s="120">
        <v>1929</v>
      </c>
      <c r="G3" s="120">
        <v>6110</v>
      </c>
      <c r="H3" s="120">
        <v>783</v>
      </c>
      <c r="I3" s="120">
        <v>24518</v>
      </c>
      <c r="J3" s="120">
        <v>3627</v>
      </c>
      <c r="K3" s="121">
        <v>19</v>
      </c>
      <c r="L3" s="117">
        <f t="shared" ref="L3:L33" si="0">K3+J3+I3+H3+G3+F3+E3+D3+C3</f>
        <v>82240</v>
      </c>
    </row>
    <row r="4" spans="1:12" ht="21.95" customHeight="1" thickBot="1" x14ac:dyDescent="0.3">
      <c r="A4" s="15">
        <v>2</v>
      </c>
      <c r="B4" s="129" t="s">
        <v>13</v>
      </c>
      <c r="C4" s="122">
        <v>20949</v>
      </c>
      <c r="D4" s="123">
        <v>2432</v>
      </c>
      <c r="E4" s="123">
        <v>12415</v>
      </c>
      <c r="F4" s="123">
        <v>1557</v>
      </c>
      <c r="G4" s="123">
        <v>4656</v>
      </c>
      <c r="H4" s="123">
        <v>595</v>
      </c>
      <c r="I4" s="123">
        <v>19449</v>
      </c>
      <c r="J4" s="123">
        <v>2516</v>
      </c>
      <c r="K4" s="124">
        <v>59</v>
      </c>
      <c r="L4" s="117">
        <f t="shared" si="0"/>
        <v>64628</v>
      </c>
    </row>
    <row r="5" spans="1:12" ht="21.95" customHeight="1" thickBot="1" x14ac:dyDescent="0.3">
      <c r="A5" s="15">
        <v>3</v>
      </c>
      <c r="B5" s="130" t="s">
        <v>20</v>
      </c>
      <c r="C5" s="122">
        <v>10420</v>
      </c>
      <c r="D5" s="123">
        <v>1350</v>
      </c>
      <c r="E5" s="123">
        <v>5595</v>
      </c>
      <c r="F5" s="123">
        <v>779</v>
      </c>
      <c r="G5" s="123">
        <v>2168</v>
      </c>
      <c r="H5" s="123">
        <v>300</v>
      </c>
      <c r="I5" s="123">
        <v>10219</v>
      </c>
      <c r="J5" s="123">
        <v>1556</v>
      </c>
      <c r="K5" s="124">
        <v>23</v>
      </c>
      <c r="L5" s="117">
        <f t="shared" si="0"/>
        <v>32410</v>
      </c>
    </row>
    <row r="6" spans="1:12" ht="21.95" customHeight="1" thickBot="1" x14ac:dyDescent="0.3">
      <c r="A6" s="15">
        <v>4</v>
      </c>
      <c r="B6" s="129" t="s">
        <v>22</v>
      </c>
      <c r="C6" s="122">
        <v>35287</v>
      </c>
      <c r="D6" s="123">
        <v>3810</v>
      </c>
      <c r="E6" s="123">
        <v>29318</v>
      </c>
      <c r="F6" s="123">
        <v>3460</v>
      </c>
      <c r="G6" s="123">
        <v>8637</v>
      </c>
      <c r="H6" s="123">
        <v>1041</v>
      </c>
      <c r="I6" s="123">
        <v>46383</v>
      </c>
      <c r="J6" s="123">
        <v>6623</v>
      </c>
      <c r="K6" s="124">
        <v>380</v>
      </c>
      <c r="L6" s="117">
        <f t="shared" si="0"/>
        <v>134939</v>
      </c>
    </row>
    <row r="7" spans="1:12" ht="21.95" customHeight="1" thickBot="1" x14ac:dyDescent="0.3">
      <c r="A7" s="15">
        <v>5</v>
      </c>
      <c r="B7" s="129" t="s">
        <v>5</v>
      </c>
      <c r="C7" s="122">
        <v>15138</v>
      </c>
      <c r="D7" s="123">
        <v>1786</v>
      </c>
      <c r="E7" s="123">
        <v>11591</v>
      </c>
      <c r="F7" s="123">
        <v>1334</v>
      </c>
      <c r="G7" s="123">
        <v>3688</v>
      </c>
      <c r="H7" s="123">
        <v>428</v>
      </c>
      <c r="I7" s="123">
        <v>17821</v>
      </c>
      <c r="J7" s="123">
        <v>2561</v>
      </c>
      <c r="K7" s="124">
        <v>25</v>
      </c>
      <c r="L7" s="117">
        <f t="shared" si="0"/>
        <v>54372</v>
      </c>
    </row>
    <row r="8" spans="1:12" ht="21.95" customHeight="1" thickBot="1" x14ac:dyDescent="0.3">
      <c r="A8" s="15">
        <v>6</v>
      </c>
      <c r="B8" s="129" t="s">
        <v>3</v>
      </c>
      <c r="C8" s="122">
        <v>4468</v>
      </c>
      <c r="D8" s="123">
        <v>509</v>
      </c>
      <c r="E8" s="123">
        <v>2404</v>
      </c>
      <c r="F8" s="123">
        <v>261</v>
      </c>
      <c r="G8" s="123">
        <v>949</v>
      </c>
      <c r="H8" s="123">
        <v>123</v>
      </c>
      <c r="I8" s="123">
        <v>5024</v>
      </c>
      <c r="J8" s="123">
        <v>737</v>
      </c>
      <c r="K8" s="124">
        <v>79</v>
      </c>
      <c r="L8" s="117">
        <f t="shared" si="0"/>
        <v>14554</v>
      </c>
    </row>
    <row r="9" spans="1:12" ht="21.95" customHeight="1" thickBot="1" x14ac:dyDescent="0.3">
      <c r="A9" s="15">
        <v>7</v>
      </c>
      <c r="B9" s="129" t="s">
        <v>2</v>
      </c>
      <c r="C9" s="122">
        <v>6862</v>
      </c>
      <c r="D9" s="123">
        <v>529</v>
      </c>
      <c r="E9" s="123">
        <v>7195</v>
      </c>
      <c r="F9" s="123">
        <v>544</v>
      </c>
      <c r="G9" s="123">
        <v>1663</v>
      </c>
      <c r="H9" s="123">
        <v>123</v>
      </c>
      <c r="I9" s="123">
        <v>12783</v>
      </c>
      <c r="J9" s="123">
        <v>1227</v>
      </c>
      <c r="K9" s="124">
        <v>194</v>
      </c>
      <c r="L9" s="117">
        <f t="shared" si="0"/>
        <v>31120</v>
      </c>
    </row>
    <row r="10" spans="1:12" ht="21.95" customHeight="1" thickBot="1" x14ac:dyDescent="0.3">
      <c r="A10" s="15">
        <v>8</v>
      </c>
      <c r="B10" s="129" t="s">
        <v>18</v>
      </c>
      <c r="C10" s="122">
        <v>88596</v>
      </c>
      <c r="D10" s="123">
        <v>10351</v>
      </c>
      <c r="E10" s="123">
        <v>65850</v>
      </c>
      <c r="F10" s="123">
        <v>7726</v>
      </c>
      <c r="G10" s="123">
        <v>21027</v>
      </c>
      <c r="H10" s="123">
        <v>2461</v>
      </c>
      <c r="I10" s="123">
        <v>106951</v>
      </c>
      <c r="J10" s="123">
        <v>14492</v>
      </c>
      <c r="K10" s="124">
        <v>152</v>
      </c>
      <c r="L10" s="117">
        <f>K10+J10+I10+H10+G10+F10+E10+D10+C10</f>
        <v>317606</v>
      </c>
    </row>
    <row r="11" spans="1:12" ht="21.95" customHeight="1" thickBot="1" x14ac:dyDescent="0.3">
      <c r="A11" s="15">
        <v>9</v>
      </c>
      <c r="B11" s="129" t="s">
        <v>15</v>
      </c>
      <c r="C11" s="122">
        <v>6093</v>
      </c>
      <c r="D11" s="123">
        <v>657</v>
      </c>
      <c r="E11" s="123">
        <v>3916</v>
      </c>
      <c r="F11" s="123">
        <v>441</v>
      </c>
      <c r="G11" s="123">
        <v>1091</v>
      </c>
      <c r="H11" s="123">
        <v>124</v>
      </c>
      <c r="I11" s="123">
        <v>8626</v>
      </c>
      <c r="J11" s="123">
        <v>1032</v>
      </c>
      <c r="K11" s="124">
        <v>36</v>
      </c>
      <c r="L11" s="117">
        <f t="shared" si="0"/>
        <v>22016</v>
      </c>
    </row>
    <row r="12" spans="1:12" ht="21.95" customHeight="1" thickBot="1" x14ac:dyDescent="0.3">
      <c r="A12" s="15">
        <v>10</v>
      </c>
      <c r="B12" s="129" t="s">
        <v>6</v>
      </c>
      <c r="C12" s="122">
        <v>4169</v>
      </c>
      <c r="D12" s="123">
        <v>656</v>
      </c>
      <c r="E12" s="123">
        <v>4484</v>
      </c>
      <c r="F12" s="123">
        <v>666</v>
      </c>
      <c r="G12" s="123">
        <v>1294</v>
      </c>
      <c r="H12" s="123">
        <v>176</v>
      </c>
      <c r="I12" s="123">
        <v>5434</v>
      </c>
      <c r="J12" s="123">
        <v>1043</v>
      </c>
      <c r="K12" s="124">
        <v>7</v>
      </c>
      <c r="L12" s="117">
        <f t="shared" si="0"/>
        <v>17929</v>
      </c>
    </row>
    <row r="13" spans="1:12" ht="21.95" customHeight="1" thickBot="1" x14ac:dyDescent="0.3">
      <c r="A13" s="15">
        <v>11</v>
      </c>
      <c r="B13" s="129" t="s">
        <v>21</v>
      </c>
      <c r="C13" s="122">
        <v>39626</v>
      </c>
      <c r="D13" s="123">
        <v>5189</v>
      </c>
      <c r="E13" s="123">
        <v>35087</v>
      </c>
      <c r="F13" s="123">
        <v>4296</v>
      </c>
      <c r="G13" s="123">
        <v>11412</v>
      </c>
      <c r="H13" s="123">
        <v>1503</v>
      </c>
      <c r="I13" s="123">
        <v>44501</v>
      </c>
      <c r="J13" s="123">
        <v>7036</v>
      </c>
      <c r="K13" s="124">
        <v>20</v>
      </c>
      <c r="L13" s="117">
        <f t="shared" si="0"/>
        <v>148670</v>
      </c>
    </row>
    <row r="14" spans="1:12" ht="21.95" customHeight="1" thickBot="1" x14ac:dyDescent="0.3">
      <c r="A14" s="15">
        <v>12</v>
      </c>
      <c r="B14" s="129" t="s">
        <v>31</v>
      </c>
      <c r="C14" s="122">
        <v>7051</v>
      </c>
      <c r="D14" s="123">
        <v>857</v>
      </c>
      <c r="E14" s="123">
        <v>5690</v>
      </c>
      <c r="F14" s="123">
        <v>639</v>
      </c>
      <c r="G14" s="123">
        <v>1829</v>
      </c>
      <c r="H14" s="123">
        <v>259</v>
      </c>
      <c r="I14" s="123">
        <v>8048</v>
      </c>
      <c r="J14" s="123">
        <v>1163</v>
      </c>
      <c r="K14" s="124">
        <v>0</v>
      </c>
      <c r="L14" s="117">
        <f t="shared" si="0"/>
        <v>25536</v>
      </c>
    </row>
    <row r="15" spans="1:12" ht="21.95" customHeight="1" thickBot="1" x14ac:dyDescent="0.3">
      <c r="A15" s="15">
        <v>13</v>
      </c>
      <c r="B15" s="129" t="s">
        <v>16</v>
      </c>
      <c r="C15" s="122">
        <v>25842</v>
      </c>
      <c r="D15" s="123">
        <v>2298</v>
      </c>
      <c r="E15" s="123">
        <v>23300</v>
      </c>
      <c r="F15" s="123">
        <v>2308</v>
      </c>
      <c r="G15" s="123">
        <v>5778</v>
      </c>
      <c r="H15" s="123">
        <v>617</v>
      </c>
      <c r="I15" s="123">
        <v>39159</v>
      </c>
      <c r="J15" s="123">
        <v>4099</v>
      </c>
      <c r="K15" s="124">
        <v>33</v>
      </c>
      <c r="L15" s="117">
        <f t="shared" si="0"/>
        <v>103434</v>
      </c>
    </row>
    <row r="16" spans="1:12" ht="21.95" customHeight="1" thickBot="1" x14ac:dyDescent="0.3">
      <c r="A16" s="15">
        <v>14</v>
      </c>
      <c r="B16" s="129" t="s">
        <v>4</v>
      </c>
      <c r="C16" s="122">
        <v>7186</v>
      </c>
      <c r="D16" s="123">
        <v>885</v>
      </c>
      <c r="E16" s="123">
        <v>4708</v>
      </c>
      <c r="F16" s="123">
        <v>557</v>
      </c>
      <c r="G16" s="123">
        <v>1580</v>
      </c>
      <c r="H16" s="123">
        <v>174</v>
      </c>
      <c r="I16" s="123">
        <v>8253</v>
      </c>
      <c r="J16" s="123">
        <v>1165</v>
      </c>
      <c r="K16" s="124">
        <v>3</v>
      </c>
      <c r="L16" s="117">
        <f t="shared" si="0"/>
        <v>24511</v>
      </c>
    </row>
    <row r="17" spans="1:12" ht="21.95" customHeight="1" thickBot="1" x14ac:dyDescent="0.3">
      <c r="A17" s="15">
        <v>15</v>
      </c>
      <c r="B17" s="129" t="s">
        <v>17</v>
      </c>
      <c r="C17" s="122">
        <v>7174</v>
      </c>
      <c r="D17" s="123">
        <v>830</v>
      </c>
      <c r="E17" s="123">
        <v>6585</v>
      </c>
      <c r="F17" s="123">
        <v>812</v>
      </c>
      <c r="G17" s="123">
        <v>2040</v>
      </c>
      <c r="H17" s="123">
        <v>255</v>
      </c>
      <c r="I17" s="123">
        <v>8624</v>
      </c>
      <c r="J17" s="123">
        <v>1423</v>
      </c>
      <c r="K17" s="124">
        <v>0</v>
      </c>
      <c r="L17" s="117">
        <f t="shared" si="0"/>
        <v>27743</v>
      </c>
    </row>
    <row r="18" spans="1:12" ht="21.95" customHeight="1" thickBot="1" x14ac:dyDescent="0.3">
      <c r="A18" s="15">
        <v>16</v>
      </c>
      <c r="B18" s="129" t="s">
        <v>26</v>
      </c>
      <c r="C18" s="122">
        <v>13917</v>
      </c>
      <c r="D18" s="123">
        <v>1399</v>
      </c>
      <c r="E18" s="123">
        <v>13177</v>
      </c>
      <c r="F18" s="123">
        <v>1304</v>
      </c>
      <c r="G18" s="123">
        <v>3586</v>
      </c>
      <c r="H18" s="123">
        <v>326</v>
      </c>
      <c r="I18" s="123">
        <v>20489</v>
      </c>
      <c r="J18" s="123">
        <v>2504</v>
      </c>
      <c r="K18" s="124">
        <v>37</v>
      </c>
      <c r="L18" s="117">
        <f t="shared" si="0"/>
        <v>56739</v>
      </c>
    </row>
    <row r="19" spans="1:12" ht="21.95" customHeight="1" thickBot="1" x14ac:dyDescent="0.3">
      <c r="A19" s="15">
        <v>17</v>
      </c>
      <c r="B19" s="129" t="s">
        <v>28</v>
      </c>
      <c r="C19" s="122">
        <v>38422</v>
      </c>
      <c r="D19" s="123">
        <v>3493</v>
      </c>
      <c r="E19" s="123">
        <v>33165</v>
      </c>
      <c r="F19" s="123">
        <v>3050</v>
      </c>
      <c r="G19" s="123">
        <v>8647</v>
      </c>
      <c r="H19" s="123">
        <v>839</v>
      </c>
      <c r="I19" s="123">
        <v>57208</v>
      </c>
      <c r="J19" s="123">
        <v>6727</v>
      </c>
      <c r="K19" s="124">
        <v>0</v>
      </c>
      <c r="L19" s="117">
        <f t="shared" si="0"/>
        <v>151551</v>
      </c>
    </row>
    <row r="20" spans="1:12" ht="21.95" customHeight="1" thickBot="1" x14ac:dyDescent="0.3">
      <c r="A20" s="15">
        <v>18</v>
      </c>
      <c r="B20" s="129" t="s">
        <v>19</v>
      </c>
      <c r="C20" s="122">
        <v>8805</v>
      </c>
      <c r="D20" s="123">
        <v>1159</v>
      </c>
      <c r="E20" s="123">
        <v>7059</v>
      </c>
      <c r="F20" s="123">
        <v>833</v>
      </c>
      <c r="G20" s="123">
        <v>2223</v>
      </c>
      <c r="H20" s="123">
        <v>296</v>
      </c>
      <c r="I20" s="123">
        <v>10734</v>
      </c>
      <c r="J20" s="123">
        <v>1654</v>
      </c>
      <c r="K20" s="124">
        <v>9</v>
      </c>
      <c r="L20" s="117">
        <f t="shared" si="0"/>
        <v>32772</v>
      </c>
    </row>
    <row r="21" spans="1:12" ht="21.95" customHeight="1" thickBot="1" x14ac:dyDescent="0.3">
      <c r="A21" s="15">
        <v>19</v>
      </c>
      <c r="B21" s="129" t="s">
        <v>24</v>
      </c>
      <c r="C21" s="122">
        <v>9184</v>
      </c>
      <c r="D21" s="123">
        <v>1078</v>
      </c>
      <c r="E21" s="123">
        <v>7663</v>
      </c>
      <c r="F21" s="123">
        <v>1020</v>
      </c>
      <c r="G21" s="123">
        <v>2367</v>
      </c>
      <c r="H21" s="123">
        <v>325</v>
      </c>
      <c r="I21" s="123">
        <v>11956</v>
      </c>
      <c r="J21" s="123">
        <v>1884</v>
      </c>
      <c r="K21" s="124">
        <v>26</v>
      </c>
      <c r="L21" s="117">
        <f t="shared" si="0"/>
        <v>35503</v>
      </c>
    </row>
    <row r="22" spans="1:12" ht="21.95" customHeight="1" thickBot="1" x14ac:dyDescent="0.3">
      <c r="A22" s="15">
        <v>20</v>
      </c>
      <c r="B22" s="129" t="s">
        <v>32</v>
      </c>
      <c r="C22" s="122">
        <v>8680</v>
      </c>
      <c r="D22" s="123">
        <v>779</v>
      </c>
      <c r="E22" s="123">
        <v>5700</v>
      </c>
      <c r="F22" s="123">
        <v>543</v>
      </c>
      <c r="G22" s="123">
        <v>1809</v>
      </c>
      <c r="H22" s="123">
        <v>168</v>
      </c>
      <c r="I22" s="123">
        <v>9969</v>
      </c>
      <c r="J22" s="123">
        <v>1127</v>
      </c>
      <c r="K22" s="124">
        <v>29</v>
      </c>
      <c r="L22" s="117">
        <f t="shared" si="0"/>
        <v>28804</v>
      </c>
    </row>
    <row r="23" spans="1:12" ht="21.95" customHeight="1" thickBot="1" x14ac:dyDescent="0.3">
      <c r="A23" s="15">
        <v>21</v>
      </c>
      <c r="B23" s="129" t="s">
        <v>27</v>
      </c>
      <c r="C23" s="122">
        <v>16271</v>
      </c>
      <c r="D23" s="123">
        <v>1849</v>
      </c>
      <c r="E23" s="123">
        <v>16657</v>
      </c>
      <c r="F23" s="123">
        <v>1766</v>
      </c>
      <c r="G23" s="123">
        <v>4623</v>
      </c>
      <c r="H23" s="123">
        <v>477</v>
      </c>
      <c r="I23" s="123">
        <v>24097</v>
      </c>
      <c r="J23" s="123">
        <v>3204</v>
      </c>
      <c r="K23" s="124">
        <v>6</v>
      </c>
      <c r="L23" s="117">
        <f t="shared" si="0"/>
        <v>68950</v>
      </c>
    </row>
    <row r="24" spans="1:12" ht="21.95" customHeight="1" thickBot="1" x14ac:dyDescent="0.3">
      <c r="A24" s="15">
        <v>22</v>
      </c>
      <c r="B24" s="130" t="s">
        <v>25</v>
      </c>
      <c r="C24" s="122">
        <v>14438</v>
      </c>
      <c r="D24" s="123">
        <v>1586</v>
      </c>
      <c r="E24" s="123">
        <v>9398</v>
      </c>
      <c r="F24" s="123">
        <v>1021</v>
      </c>
      <c r="G24" s="123">
        <v>3386</v>
      </c>
      <c r="H24" s="123">
        <v>396</v>
      </c>
      <c r="I24" s="123">
        <v>16273</v>
      </c>
      <c r="J24" s="123">
        <v>2146</v>
      </c>
      <c r="K24" s="124">
        <v>15</v>
      </c>
      <c r="L24" s="117">
        <f t="shared" si="0"/>
        <v>48659</v>
      </c>
    </row>
    <row r="25" spans="1:12" ht="21.95" customHeight="1" thickBot="1" x14ac:dyDescent="0.3">
      <c r="A25" s="15">
        <v>23</v>
      </c>
      <c r="B25" s="129" t="s">
        <v>23</v>
      </c>
      <c r="C25" s="122">
        <v>7074</v>
      </c>
      <c r="D25" s="123">
        <v>395</v>
      </c>
      <c r="E25" s="123">
        <v>3991</v>
      </c>
      <c r="F25" s="123">
        <v>273</v>
      </c>
      <c r="G25" s="123">
        <v>1138</v>
      </c>
      <c r="H25" s="123">
        <v>73</v>
      </c>
      <c r="I25" s="123">
        <v>9972</v>
      </c>
      <c r="J25" s="123">
        <v>748</v>
      </c>
      <c r="K25" s="124">
        <v>0</v>
      </c>
      <c r="L25" s="117">
        <f t="shared" si="0"/>
        <v>23664</v>
      </c>
    </row>
    <row r="26" spans="1:12" ht="21.95" customHeight="1" thickBot="1" x14ac:dyDescent="0.3">
      <c r="A26" s="15">
        <v>24</v>
      </c>
      <c r="B26" s="129" t="s">
        <v>10</v>
      </c>
      <c r="C26" s="122">
        <v>15939</v>
      </c>
      <c r="D26" s="123">
        <v>1863</v>
      </c>
      <c r="E26" s="123">
        <v>13540</v>
      </c>
      <c r="F26" s="123">
        <v>1509</v>
      </c>
      <c r="G26" s="123">
        <v>4201</v>
      </c>
      <c r="H26" s="123">
        <v>499</v>
      </c>
      <c r="I26" s="123">
        <v>18620</v>
      </c>
      <c r="J26" s="123">
        <v>2480</v>
      </c>
      <c r="K26" s="124">
        <v>73</v>
      </c>
      <c r="L26" s="117">
        <f t="shared" si="0"/>
        <v>58724</v>
      </c>
    </row>
    <row r="27" spans="1:12" ht="21.95" customHeight="1" thickBot="1" x14ac:dyDescent="0.3">
      <c r="A27" s="15">
        <v>25</v>
      </c>
      <c r="B27" s="129" t="s">
        <v>14</v>
      </c>
      <c r="C27" s="122">
        <v>20018</v>
      </c>
      <c r="D27" s="123">
        <v>2688</v>
      </c>
      <c r="E27" s="123">
        <v>14642</v>
      </c>
      <c r="F27" s="123">
        <v>2071</v>
      </c>
      <c r="G27" s="123">
        <v>4151</v>
      </c>
      <c r="H27" s="123">
        <v>551</v>
      </c>
      <c r="I27" s="123">
        <v>29014</v>
      </c>
      <c r="J27" s="123">
        <v>4609</v>
      </c>
      <c r="K27" s="124">
        <v>208</v>
      </c>
      <c r="L27" s="117">
        <f t="shared" si="0"/>
        <v>77952</v>
      </c>
    </row>
    <row r="28" spans="1:12" ht="21.95" customHeight="1" thickBot="1" x14ac:dyDescent="0.3">
      <c r="A28" s="15">
        <v>26</v>
      </c>
      <c r="B28" s="129" t="s">
        <v>29</v>
      </c>
      <c r="C28" s="122">
        <v>16115</v>
      </c>
      <c r="D28" s="123">
        <v>1378</v>
      </c>
      <c r="E28" s="123">
        <v>10370</v>
      </c>
      <c r="F28" s="123">
        <v>888</v>
      </c>
      <c r="G28" s="123">
        <v>3446</v>
      </c>
      <c r="H28" s="123">
        <v>283</v>
      </c>
      <c r="I28" s="123">
        <v>19659</v>
      </c>
      <c r="J28" s="123">
        <v>1851</v>
      </c>
      <c r="K28" s="124">
        <v>40</v>
      </c>
      <c r="L28" s="117">
        <f t="shared" si="0"/>
        <v>54030</v>
      </c>
    </row>
    <row r="29" spans="1:12" ht="21.95" customHeight="1" thickBot="1" x14ac:dyDescent="0.3">
      <c r="A29" s="15">
        <v>27</v>
      </c>
      <c r="B29" s="129" t="s">
        <v>9</v>
      </c>
      <c r="C29" s="122">
        <v>27496</v>
      </c>
      <c r="D29" s="123">
        <v>2926</v>
      </c>
      <c r="E29" s="123">
        <v>25335</v>
      </c>
      <c r="F29" s="123">
        <v>2619</v>
      </c>
      <c r="G29" s="123">
        <v>6376</v>
      </c>
      <c r="H29" s="123">
        <v>723</v>
      </c>
      <c r="I29" s="123">
        <v>41781</v>
      </c>
      <c r="J29" s="123">
        <v>5175</v>
      </c>
      <c r="K29" s="124">
        <v>16</v>
      </c>
      <c r="L29" s="117">
        <f t="shared" si="0"/>
        <v>112447</v>
      </c>
    </row>
    <row r="30" spans="1:12" ht="21.95" customHeight="1" thickBot="1" x14ac:dyDescent="0.3">
      <c r="A30" s="15">
        <v>28</v>
      </c>
      <c r="B30" s="129" t="s">
        <v>30</v>
      </c>
      <c r="C30" s="122">
        <v>9592</v>
      </c>
      <c r="D30" s="123">
        <v>1119</v>
      </c>
      <c r="E30" s="123">
        <v>7457</v>
      </c>
      <c r="F30" s="123">
        <v>844</v>
      </c>
      <c r="G30" s="123">
        <v>2152</v>
      </c>
      <c r="H30" s="123">
        <v>276</v>
      </c>
      <c r="I30" s="123">
        <v>12323</v>
      </c>
      <c r="J30" s="123">
        <v>1710</v>
      </c>
      <c r="K30" s="124">
        <v>21</v>
      </c>
      <c r="L30" s="117">
        <f t="shared" si="0"/>
        <v>35494</v>
      </c>
    </row>
    <row r="31" spans="1:12" ht="21.95" customHeight="1" thickBot="1" x14ac:dyDescent="0.3">
      <c r="A31" s="15">
        <v>29</v>
      </c>
      <c r="B31" s="129" t="s">
        <v>11</v>
      </c>
      <c r="C31" s="122">
        <v>10302</v>
      </c>
      <c r="D31" s="123">
        <v>907</v>
      </c>
      <c r="E31" s="123">
        <v>11375</v>
      </c>
      <c r="F31" s="123">
        <v>1052</v>
      </c>
      <c r="G31" s="123">
        <v>2488</v>
      </c>
      <c r="H31" s="123">
        <v>183</v>
      </c>
      <c r="I31" s="123">
        <v>18325</v>
      </c>
      <c r="J31" s="123">
        <v>1992</v>
      </c>
      <c r="K31" s="124">
        <v>12</v>
      </c>
      <c r="L31" s="117">
        <f t="shared" si="0"/>
        <v>46636</v>
      </c>
    </row>
    <row r="32" spans="1:12" ht="21.95" customHeight="1" thickBot="1" x14ac:dyDescent="0.3">
      <c r="A32" s="15">
        <v>30</v>
      </c>
      <c r="B32" s="130" t="s">
        <v>8</v>
      </c>
      <c r="C32" s="122">
        <v>10213</v>
      </c>
      <c r="D32" s="123">
        <v>1038</v>
      </c>
      <c r="E32" s="123">
        <v>7756</v>
      </c>
      <c r="F32" s="123">
        <v>729</v>
      </c>
      <c r="G32" s="123">
        <v>2380</v>
      </c>
      <c r="H32" s="123">
        <v>247</v>
      </c>
      <c r="I32" s="123">
        <v>12109</v>
      </c>
      <c r="J32" s="123">
        <v>1461</v>
      </c>
      <c r="K32" s="124">
        <v>13</v>
      </c>
      <c r="L32" s="117">
        <f t="shared" si="0"/>
        <v>35946</v>
      </c>
    </row>
    <row r="33" spans="1:12" ht="21.95" customHeight="1" thickBot="1" x14ac:dyDescent="0.3">
      <c r="A33" s="131">
        <v>31</v>
      </c>
      <c r="B33" s="132" t="s">
        <v>12</v>
      </c>
      <c r="C33" s="125">
        <v>9107</v>
      </c>
      <c r="D33" s="126">
        <v>1483</v>
      </c>
      <c r="E33" s="126">
        <v>10516</v>
      </c>
      <c r="F33" s="126">
        <v>1686</v>
      </c>
      <c r="G33" s="126">
        <v>3033</v>
      </c>
      <c r="H33" s="126">
        <v>525</v>
      </c>
      <c r="I33" s="126">
        <v>13031</v>
      </c>
      <c r="J33" s="126">
        <v>2494</v>
      </c>
      <c r="K33" s="127">
        <v>16</v>
      </c>
      <c r="L33" s="117">
        <f t="shared" si="0"/>
        <v>41891</v>
      </c>
    </row>
    <row r="34" spans="1:12" ht="21" thickBot="1" x14ac:dyDescent="0.3">
      <c r="A34" s="202" t="s">
        <v>33</v>
      </c>
      <c r="B34" s="202"/>
      <c r="C34" s="118">
        <f t="shared" ref="C34:L34" si="1">SUM(C3:C33)</f>
        <v>540934</v>
      </c>
      <c r="D34" s="118">
        <f t="shared" si="1"/>
        <v>60611</v>
      </c>
      <c r="E34" s="118">
        <f t="shared" si="1"/>
        <v>431361</v>
      </c>
      <c r="F34" s="118">
        <f t="shared" si="1"/>
        <v>48517</v>
      </c>
      <c r="G34" s="118">
        <f t="shared" si="1"/>
        <v>129928</v>
      </c>
      <c r="H34" s="118">
        <f t="shared" si="1"/>
        <v>15149</v>
      </c>
      <c r="I34" s="118">
        <f t="shared" si="1"/>
        <v>691353</v>
      </c>
      <c r="J34" s="118">
        <f t="shared" si="1"/>
        <v>92066</v>
      </c>
      <c r="K34" s="118">
        <f t="shared" si="1"/>
        <v>1551</v>
      </c>
      <c r="L34" s="118">
        <f t="shared" si="1"/>
        <v>2011470</v>
      </c>
    </row>
    <row r="35" spans="1:12" ht="21" thickBot="1" x14ac:dyDescent="0.3">
      <c r="A35" s="202" t="s">
        <v>60</v>
      </c>
      <c r="B35" s="202"/>
      <c r="C35" s="33">
        <f>C34*100/L34</f>
        <v>26.892471674944193</v>
      </c>
      <c r="D35" s="33">
        <f>D34*100/L34</f>
        <v>3.0132689028422002</v>
      </c>
      <c r="E35" s="33">
        <f>E34*100/L34</f>
        <v>21.445062566182941</v>
      </c>
      <c r="F35" s="33">
        <f>F34*100/L34</f>
        <v>2.4120170820345321</v>
      </c>
      <c r="G35" s="33">
        <f>G34*100/L34</f>
        <v>6.4593555956588959</v>
      </c>
      <c r="H35" s="33">
        <f>H34*100/L34</f>
        <v>0.75313079489129842</v>
      </c>
      <c r="I35" s="33">
        <f>I34*100/L34</f>
        <v>34.370534981878926</v>
      </c>
      <c r="J35" s="33">
        <f>J34*100/L34</f>
        <v>4.5770506147245547</v>
      </c>
      <c r="K35" s="33">
        <f>K34*100/L34</f>
        <v>7.7107786842458503E-2</v>
      </c>
      <c r="L35" s="33">
        <f>L34*100/L34</f>
        <v>100</v>
      </c>
    </row>
    <row r="36" spans="1:12" x14ac:dyDescent="0.25">
      <c r="A36" s="201" t="s">
        <v>71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</row>
    <row r="37" spans="1:12" x14ac:dyDescent="0.25">
      <c r="A37" s="201" t="s">
        <v>72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</row>
    <row r="38" spans="1:12" x14ac:dyDescent="0.25">
      <c r="A38" s="201" t="s">
        <v>73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</row>
  </sheetData>
  <mergeCells count="6">
    <mergeCell ref="A38:L38"/>
    <mergeCell ref="A1:L1"/>
    <mergeCell ref="A34:B34"/>
    <mergeCell ref="A35:B35"/>
    <mergeCell ref="A36:L36"/>
    <mergeCell ref="A37:L37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1FDC-B396-468C-B6C3-A831C3F04EC9}">
  <dimension ref="A1:J36"/>
  <sheetViews>
    <sheetView rightToLeft="1" zoomScaleNormal="100" workbookViewId="0">
      <selection activeCell="H3" sqref="H3"/>
    </sheetView>
  </sheetViews>
  <sheetFormatPr defaultColWidth="6.85546875" defaultRowHeight="16.5" x14ac:dyDescent="0.25"/>
  <cols>
    <col min="1" max="1" width="7.140625" style="1" customWidth="1"/>
    <col min="2" max="2" width="5.28515625" style="1" bestFit="1" customWidth="1"/>
    <col min="3" max="3" width="17.140625" style="1" bestFit="1" customWidth="1"/>
    <col min="4" max="5" width="18.7109375" style="1" customWidth="1"/>
    <col min="6" max="6" width="22.5703125" style="1" bestFit="1" customWidth="1"/>
    <col min="7" max="9" width="6.85546875" style="1"/>
    <col min="10" max="11" width="7.85546875" style="1" bestFit="1" customWidth="1"/>
    <col min="12" max="16384" width="6.85546875" style="1"/>
  </cols>
  <sheetData>
    <row r="1" spans="1:6" ht="21" thickBot="1" x14ac:dyDescent="0.3">
      <c r="A1" s="192" t="s">
        <v>85</v>
      </c>
      <c r="B1" s="192"/>
      <c r="C1" s="192"/>
      <c r="D1" s="192"/>
      <c r="E1" s="192"/>
      <c r="F1" s="192"/>
    </row>
    <row r="2" spans="1:6" ht="38.25" thickBot="1" x14ac:dyDescent="0.3">
      <c r="B2" s="27" t="s">
        <v>0</v>
      </c>
      <c r="C2" s="27" t="s">
        <v>63</v>
      </c>
      <c r="D2" s="28" t="s">
        <v>86</v>
      </c>
      <c r="E2" s="28" t="s">
        <v>87</v>
      </c>
      <c r="F2" s="28" t="s">
        <v>88</v>
      </c>
    </row>
    <row r="3" spans="1:6" ht="21" thickBot="1" x14ac:dyDescent="0.3">
      <c r="B3" s="15">
        <v>1</v>
      </c>
      <c r="C3" s="165" t="s">
        <v>7</v>
      </c>
      <c r="D3" s="166">
        <v>97656</v>
      </c>
      <c r="E3" s="167">
        <v>4092000</v>
      </c>
      <c r="F3" s="33">
        <f>D3*1000/E3</f>
        <v>23.865102639296186</v>
      </c>
    </row>
    <row r="4" spans="1:6" ht="21" thickBot="1" x14ac:dyDescent="0.3">
      <c r="B4" s="15">
        <v>2</v>
      </c>
      <c r="C4" s="97" t="s">
        <v>13</v>
      </c>
      <c r="D4" s="168">
        <v>76062</v>
      </c>
      <c r="E4" s="169">
        <v>3529000</v>
      </c>
      <c r="F4" s="33">
        <f t="shared" ref="F4:F34" si="0">D4*1000/E4</f>
        <v>21.553414565032586</v>
      </c>
    </row>
    <row r="5" spans="1:6" ht="21" thickBot="1" x14ac:dyDescent="0.3">
      <c r="B5" s="15">
        <v>3</v>
      </c>
      <c r="C5" s="98" t="s">
        <v>20</v>
      </c>
      <c r="D5" s="168">
        <v>37477</v>
      </c>
      <c r="E5" s="169">
        <v>1299000</v>
      </c>
      <c r="F5" s="33">
        <f t="shared" si="0"/>
        <v>28.850654349499614</v>
      </c>
    </row>
    <row r="6" spans="1:6" ht="21" thickBot="1" x14ac:dyDescent="0.3">
      <c r="B6" s="15">
        <v>4</v>
      </c>
      <c r="C6" s="97" t="s">
        <v>22</v>
      </c>
      <c r="D6" s="168">
        <v>149100</v>
      </c>
      <c r="E6" s="169">
        <v>5429000</v>
      </c>
      <c r="F6" s="33">
        <f t="shared" si="0"/>
        <v>27.463621293055812</v>
      </c>
    </row>
    <row r="7" spans="1:6" ht="21" thickBot="1" x14ac:dyDescent="0.3">
      <c r="B7" s="15">
        <v>5</v>
      </c>
      <c r="C7" s="97" t="s">
        <v>5</v>
      </c>
      <c r="D7" s="168">
        <v>63701</v>
      </c>
      <c r="E7" s="169">
        <v>3028000</v>
      </c>
      <c r="F7" s="33">
        <f t="shared" si="0"/>
        <v>21.037318361955087</v>
      </c>
    </row>
    <row r="8" spans="1:6" ht="21" thickBot="1" x14ac:dyDescent="0.3">
      <c r="B8" s="15">
        <v>6</v>
      </c>
      <c r="C8" s="97" t="s">
        <v>3</v>
      </c>
      <c r="D8" s="168">
        <v>16823</v>
      </c>
      <c r="E8" s="169">
        <v>597000</v>
      </c>
      <c r="F8" s="33">
        <f t="shared" si="0"/>
        <v>28.179229480737018</v>
      </c>
    </row>
    <row r="9" spans="1:6" ht="21" thickBot="1" x14ac:dyDescent="0.3">
      <c r="B9" s="15">
        <v>7</v>
      </c>
      <c r="C9" s="97" t="s">
        <v>2</v>
      </c>
      <c r="D9" s="168">
        <v>37111</v>
      </c>
      <c r="E9" s="169">
        <v>1277000</v>
      </c>
      <c r="F9" s="33">
        <f t="shared" si="0"/>
        <v>29.061080657791699</v>
      </c>
    </row>
    <row r="10" spans="1:6" ht="21" thickBot="1" x14ac:dyDescent="0.3">
      <c r="B10" s="15">
        <v>8</v>
      </c>
      <c r="C10" s="97" t="s">
        <v>18</v>
      </c>
      <c r="D10" s="168">
        <v>388677</v>
      </c>
      <c r="E10" s="169">
        <v>14425000</v>
      </c>
      <c r="F10" s="33">
        <f t="shared" si="0"/>
        <v>26.94467937608319</v>
      </c>
    </row>
    <row r="11" spans="1:6" ht="21" thickBot="1" x14ac:dyDescent="0.3">
      <c r="B11" s="15">
        <v>9</v>
      </c>
      <c r="C11" s="97" t="s">
        <v>15</v>
      </c>
      <c r="D11" s="168">
        <v>26721</v>
      </c>
      <c r="E11" s="169">
        <v>997000</v>
      </c>
      <c r="F11" s="33">
        <f t="shared" si="0"/>
        <v>26.801404212637912</v>
      </c>
    </row>
    <row r="12" spans="1:6" ht="21" thickBot="1" x14ac:dyDescent="0.3">
      <c r="B12" s="15">
        <v>10</v>
      </c>
      <c r="C12" s="97" t="s">
        <v>6</v>
      </c>
      <c r="D12" s="168">
        <v>21326</v>
      </c>
      <c r="E12" s="169">
        <v>845000</v>
      </c>
      <c r="F12" s="33">
        <f t="shared" si="0"/>
        <v>25.237869822485209</v>
      </c>
    </row>
    <row r="13" spans="1:6" ht="21" thickBot="1" x14ac:dyDescent="0.3">
      <c r="B13" s="15">
        <v>11</v>
      </c>
      <c r="C13" s="97" t="s">
        <v>21</v>
      </c>
      <c r="D13" s="168">
        <v>169132</v>
      </c>
      <c r="E13" s="169">
        <v>7109000</v>
      </c>
      <c r="F13" s="33">
        <f t="shared" si="0"/>
        <v>23.791250527500353</v>
      </c>
    </row>
    <row r="14" spans="1:6" ht="21" thickBot="1" x14ac:dyDescent="0.3">
      <c r="B14" s="15">
        <v>12</v>
      </c>
      <c r="C14" s="97" t="s">
        <v>31</v>
      </c>
      <c r="D14" s="168">
        <v>29438</v>
      </c>
      <c r="E14" s="169">
        <v>875000</v>
      </c>
      <c r="F14" s="33">
        <f t="shared" si="0"/>
        <v>33.643428571428572</v>
      </c>
    </row>
    <row r="15" spans="1:6" ht="21" thickBot="1" x14ac:dyDescent="0.3">
      <c r="B15" s="15">
        <v>13</v>
      </c>
      <c r="C15" s="97" t="s">
        <v>16</v>
      </c>
      <c r="D15" s="168">
        <v>123883</v>
      </c>
      <c r="E15" s="169">
        <v>5115000</v>
      </c>
      <c r="F15" s="33">
        <f t="shared" si="0"/>
        <v>24.219550342130987</v>
      </c>
    </row>
    <row r="16" spans="1:6" ht="21" thickBot="1" x14ac:dyDescent="0.3">
      <c r="B16" s="15">
        <v>14</v>
      </c>
      <c r="C16" s="97" t="s">
        <v>4</v>
      </c>
      <c r="D16" s="168">
        <v>25211</v>
      </c>
      <c r="E16" s="169">
        <v>1119000</v>
      </c>
      <c r="F16" s="33">
        <f t="shared" si="0"/>
        <v>22.529937444146558</v>
      </c>
    </row>
    <row r="17" spans="2:6" ht="21" thickBot="1" x14ac:dyDescent="0.3">
      <c r="B17" s="15">
        <v>15</v>
      </c>
      <c r="C17" s="97" t="s">
        <v>17</v>
      </c>
      <c r="D17" s="168">
        <v>31866</v>
      </c>
      <c r="E17" s="169">
        <v>787000</v>
      </c>
      <c r="F17" s="33">
        <f t="shared" si="0"/>
        <v>40.490470139771283</v>
      </c>
    </row>
    <row r="18" spans="2:6" ht="21" thickBot="1" x14ac:dyDescent="0.3">
      <c r="B18" s="15">
        <v>16</v>
      </c>
      <c r="C18" s="97" t="s">
        <v>26</v>
      </c>
      <c r="D18" s="168">
        <v>61974</v>
      </c>
      <c r="E18" s="169">
        <v>3280000</v>
      </c>
      <c r="F18" s="33">
        <f t="shared" si="0"/>
        <v>18.894512195121951</v>
      </c>
    </row>
    <row r="19" spans="2:6" ht="21" thickBot="1" x14ac:dyDescent="0.3">
      <c r="B19" s="15">
        <v>17</v>
      </c>
      <c r="C19" s="97" t="s">
        <v>28</v>
      </c>
      <c r="D19" s="168">
        <v>169134</v>
      </c>
      <c r="E19" s="169">
        <v>5136000</v>
      </c>
      <c r="F19" s="33">
        <f t="shared" si="0"/>
        <v>32.931074766355138</v>
      </c>
    </row>
    <row r="20" spans="2:6" ht="21" thickBot="1" x14ac:dyDescent="0.3">
      <c r="B20" s="15">
        <v>18</v>
      </c>
      <c r="C20" s="97" t="s">
        <v>19</v>
      </c>
      <c r="D20" s="168">
        <v>38972</v>
      </c>
      <c r="E20" s="169">
        <v>1346000</v>
      </c>
      <c r="F20" s="33">
        <f t="shared" si="0"/>
        <v>28.953937592867756</v>
      </c>
    </row>
    <row r="21" spans="2:6" ht="21" thickBot="1" x14ac:dyDescent="0.3">
      <c r="B21" s="15">
        <v>19</v>
      </c>
      <c r="C21" s="97" t="s">
        <v>24</v>
      </c>
      <c r="D21" s="168">
        <v>43566</v>
      </c>
      <c r="E21" s="169">
        <v>1454000</v>
      </c>
      <c r="F21" s="33">
        <f t="shared" si="0"/>
        <v>29.962861072902339</v>
      </c>
    </row>
    <row r="22" spans="2:6" ht="21" thickBot="1" x14ac:dyDescent="0.3">
      <c r="B22" s="15">
        <v>20</v>
      </c>
      <c r="C22" s="97" t="s">
        <v>32</v>
      </c>
      <c r="D22" s="168">
        <v>35321</v>
      </c>
      <c r="E22" s="169">
        <v>1689000</v>
      </c>
      <c r="F22" s="33">
        <f t="shared" si="0"/>
        <v>20.912374185908821</v>
      </c>
    </row>
    <row r="23" spans="2:6" ht="21" thickBot="1" x14ac:dyDescent="0.3">
      <c r="B23" s="15">
        <v>21</v>
      </c>
      <c r="C23" s="97" t="s">
        <v>27</v>
      </c>
      <c r="D23" s="168">
        <v>83667</v>
      </c>
      <c r="E23" s="169">
        <v>3413000</v>
      </c>
      <c r="F23" s="33">
        <f t="shared" si="0"/>
        <v>24.51421037210665</v>
      </c>
    </row>
    <row r="24" spans="2:6" ht="21" thickBot="1" x14ac:dyDescent="0.3">
      <c r="B24" s="15">
        <v>22</v>
      </c>
      <c r="C24" s="98" t="s">
        <v>25</v>
      </c>
      <c r="D24" s="168">
        <v>57636</v>
      </c>
      <c r="E24" s="169">
        <v>1999000</v>
      </c>
      <c r="F24" s="33">
        <f t="shared" si="0"/>
        <v>28.832416208104053</v>
      </c>
    </row>
    <row r="25" spans="2:6" ht="21" thickBot="1" x14ac:dyDescent="0.3">
      <c r="B25" s="15">
        <v>23</v>
      </c>
      <c r="C25" s="97" t="s">
        <v>23</v>
      </c>
      <c r="D25" s="168">
        <v>28434</v>
      </c>
      <c r="E25" s="169">
        <v>759000</v>
      </c>
      <c r="F25" s="33">
        <f t="shared" si="0"/>
        <v>37.462450592885375</v>
      </c>
    </row>
    <row r="26" spans="2:6" ht="21" thickBot="1" x14ac:dyDescent="0.3">
      <c r="B26" s="15">
        <v>24</v>
      </c>
      <c r="C26" s="97" t="s">
        <v>10</v>
      </c>
      <c r="D26" s="168">
        <v>68245</v>
      </c>
      <c r="E26" s="169">
        <v>2016000</v>
      </c>
      <c r="F26" s="33">
        <f t="shared" si="0"/>
        <v>33.851686507936506</v>
      </c>
    </row>
    <row r="27" spans="2:6" ht="21" thickBot="1" x14ac:dyDescent="0.3">
      <c r="B27" s="15">
        <v>25</v>
      </c>
      <c r="C27" s="97" t="s">
        <v>14</v>
      </c>
      <c r="D27" s="168">
        <v>89767</v>
      </c>
      <c r="E27" s="169">
        <v>2569000</v>
      </c>
      <c r="F27" s="33">
        <f t="shared" si="0"/>
        <v>34.942390035033085</v>
      </c>
    </row>
    <row r="28" spans="2:6" ht="21" thickBot="1" x14ac:dyDescent="0.3">
      <c r="B28" s="15">
        <v>26</v>
      </c>
      <c r="C28" s="97" t="s">
        <v>29</v>
      </c>
      <c r="D28" s="168">
        <v>62063</v>
      </c>
      <c r="E28" s="169">
        <v>1792000</v>
      </c>
      <c r="F28" s="33">
        <f t="shared" si="0"/>
        <v>34.633370535714285</v>
      </c>
    </row>
    <row r="29" spans="2:6" ht="21" thickBot="1" x14ac:dyDescent="0.3">
      <c r="B29" s="15">
        <v>27</v>
      </c>
      <c r="C29" s="97" t="s">
        <v>9</v>
      </c>
      <c r="D29" s="168">
        <v>137932</v>
      </c>
      <c r="E29" s="169">
        <v>3415000</v>
      </c>
      <c r="F29" s="33">
        <f t="shared" si="0"/>
        <v>40.390043923865299</v>
      </c>
    </row>
    <row r="30" spans="2:6" ht="21" thickBot="1" x14ac:dyDescent="0.3">
      <c r="B30" s="15">
        <v>28</v>
      </c>
      <c r="C30" s="97" t="s">
        <v>30</v>
      </c>
      <c r="D30" s="168">
        <v>39326</v>
      </c>
      <c r="E30" s="169">
        <v>1472000</v>
      </c>
      <c r="F30" s="33">
        <f t="shared" si="0"/>
        <v>26.716032608695652</v>
      </c>
    </row>
    <row r="31" spans="2:6" ht="21" thickBot="1" x14ac:dyDescent="0.3">
      <c r="B31" s="15">
        <v>29</v>
      </c>
      <c r="C31" s="99" t="s">
        <v>11</v>
      </c>
      <c r="D31" s="170">
        <v>56417</v>
      </c>
      <c r="E31" s="171">
        <v>2018000</v>
      </c>
      <c r="F31" s="33">
        <f t="shared" si="0"/>
        <v>27.956888007928644</v>
      </c>
    </row>
    <row r="32" spans="2:6" ht="21" thickBot="1" x14ac:dyDescent="0.3">
      <c r="B32" s="15">
        <v>30</v>
      </c>
      <c r="C32" s="172" t="s">
        <v>8</v>
      </c>
      <c r="D32" s="170">
        <v>44563</v>
      </c>
      <c r="E32" s="171">
        <v>1769000</v>
      </c>
      <c r="F32" s="33">
        <f t="shared" si="0"/>
        <v>25.191068400226115</v>
      </c>
    </row>
    <row r="33" spans="2:10" ht="21" thickBot="1" x14ac:dyDescent="0.3">
      <c r="B33" s="15">
        <v>31</v>
      </c>
      <c r="C33" s="57" t="s">
        <v>12</v>
      </c>
      <c r="D33" s="173">
        <v>48914</v>
      </c>
      <c r="E33" s="174">
        <v>1314000</v>
      </c>
      <c r="F33" s="33">
        <f t="shared" si="0"/>
        <v>37.225266362252661</v>
      </c>
    </row>
    <row r="34" spans="2:10" ht="21" thickBot="1" x14ac:dyDescent="0.3">
      <c r="B34" s="105" t="s">
        <v>33</v>
      </c>
      <c r="C34" s="106"/>
      <c r="D34" s="118">
        <v>2360115</v>
      </c>
      <c r="E34" s="118">
        <v>85964000</v>
      </c>
      <c r="F34" s="33">
        <f t="shared" si="0"/>
        <v>27.454690335489275</v>
      </c>
    </row>
    <row r="35" spans="2:10" x14ac:dyDescent="0.25">
      <c r="E35" s="175"/>
    </row>
    <row r="36" spans="2:10" x14ac:dyDescent="0.25">
      <c r="E36" s="175"/>
      <c r="J36" s="175"/>
    </row>
  </sheetData>
  <autoFilter ref="B2:F2" xr:uid="{00000000-0009-0000-0000-00000B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درصد</vt:lpstr>
      <vt:lpstr>رشد</vt:lpstr>
      <vt:lpstr>مستمر</vt:lpstr>
      <vt:lpstr>بانوان</vt:lpstr>
      <vt:lpstr>خونگيري </vt:lpstr>
      <vt:lpstr>توليد فرآورده</vt:lpstr>
      <vt:lpstr>پخش و توزيع ده ماه 1404</vt:lpstr>
      <vt:lpstr>گروه خوني</vt:lpstr>
      <vt:lpstr>هزارنفرجمعیت </vt:lpstr>
      <vt:lpstr>پرسنل </vt:lpstr>
      <vt:lpstr>توضیحات</vt:lpstr>
      <vt:lpstr>Sheet1</vt:lpstr>
    </vt:vector>
  </TitlesOfParts>
  <Company>IBTO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f.ameri</dc:creator>
  <cp:lastModifiedBy>Zeinab Zeinali</cp:lastModifiedBy>
  <cp:lastPrinted>2024-01-27T05:43:15Z</cp:lastPrinted>
  <dcterms:created xsi:type="dcterms:W3CDTF">2014-04-28T04:28:06Z</dcterms:created>
  <dcterms:modified xsi:type="dcterms:W3CDTF">2026-02-21T09:04:11Z</dcterms:modified>
</cp:coreProperties>
</file>